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Dealership\Other Projects\BMW Mapping\- Current\_Templates\2026\Imelda\"/>
    </mc:Choice>
  </mc:AlternateContent>
  <xr:revisionPtr revIDLastSave="0" documentId="13_ncr:1_{7E183CB2-2A10-4FC7-B063-5EADA35311E1}" xr6:coauthVersionLast="47" xr6:coauthVersionMax="47" xr10:uidLastSave="{00000000-0000-0000-0000-000000000000}"/>
  <bookViews>
    <workbookView xWindow="28680" yWindow="-120" windowWidth="29040" windowHeight="15720" tabRatio="927" xr2:uid="{00000000-000D-0000-FFFF-FFFF00000000}"/>
  </bookViews>
  <sheets>
    <sheet name="Instructions" sheetId="16" r:id="rId1"/>
    <sheet name="Page 1" sheetId="1" r:id="rId2"/>
    <sheet name="Page 2" sheetId="2" r:id="rId3"/>
    <sheet name="Page 3" sheetId="3" r:id="rId4"/>
    <sheet name="Page 4" sheetId="4" r:id="rId5"/>
    <sheet name="Page 5" sheetId="5" r:id="rId6"/>
    <sheet name="719D" sheetId="26" r:id="rId7"/>
    <sheet name="Map" sheetId="17" r:id="rId8"/>
    <sheet name="CalcYear" sheetId="18" r:id="rId9"/>
    <sheet name="CalcMonth" sheetId="22" r:id="rId10"/>
    <sheet name="CalcCountYear" sheetId="23" r:id="rId11"/>
    <sheet name="CalcCountMonth" sheetId="24" r:id="rId12"/>
    <sheet name="CalcOther" sheetId="25" r:id="rId13"/>
    <sheet name="Units" sheetId="2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L31" i="4"/>
  <c r="K31" i="4"/>
  <c r="H31" i="4"/>
  <c r="F31" i="4"/>
  <c r="E31" i="4"/>
  <c r="N11" i="4"/>
  <c r="L11" i="4"/>
  <c r="K11" i="4"/>
  <c r="H11" i="4"/>
  <c r="F11" i="4"/>
  <c r="E11" i="4"/>
  <c r="O18" i="27"/>
  <c r="O6" i="27" s="1"/>
  <c r="N27" i="4" s="1"/>
  <c r="N18" i="27"/>
  <c r="M18" i="27"/>
  <c r="G18" i="27"/>
  <c r="G6" i="27" s="1"/>
  <c r="N7" i="4" s="1"/>
  <c r="F18" i="27"/>
  <c r="F6" i="27" s="1"/>
  <c r="L7" i="4" s="1"/>
  <c r="E18" i="27"/>
  <c r="E6" i="27" s="1"/>
  <c r="K7" i="4" s="1"/>
  <c r="O17" i="27"/>
  <c r="O5" i="27" s="1"/>
  <c r="N26" i="4" s="1"/>
  <c r="N17" i="27"/>
  <c r="N5" i="27" s="1"/>
  <c r="L26" i="4" s="1"/>
  <c r="M17" i="27"/>
  <c r="M5" i="27" s="1"/>
  <c r="K26" i="4" s="1"/>
  <c r="G17" i="27"/>
  <c r="F17" i="27"/>
  <c r="F5" i="27" s="1"/>
  <c r="L6" i="4" s="1"/>
  <c r="E17" i="27"/>
  <c r="O25" i="27"/>
  <c r="N25" i="27"/>
  <c r="M25" i="27"/>
  <c r="G25" i="27"/>
  <c r="F25" i="27"/>
  <c r="E25" i="27"/>
  <c r="O21" i="27"/>
  <c r="O9" i="27" s="1"/>
  <c r="N30" i="4" s="1"/>
  <c r="N21" i="27"/>
  <c r="N9" i="27" s="1"/>
  <c r="L30" i="4" s="1"/>
  <c r="M21" i="27"/>
  <c r="M9" i="27" s="1"/>
  <c r="K30" i="4" s="1"/>
  <c r="G21" i="27"/>
  <c r="G9" i="27" s="1"/>
  <c r="N10" i="4" s="1"/>
  <c r="F21" i="27"/>
  <c r="F9" i="27" s="1"/>
  <c r="L10" i="4" s="1"/>
  <c r="E21" i="27"/>
  <c r="E9" i="27" s="1"/>
  <c r="K10" i="4" s="1"/>
  <c r="O20" i="27"/>
  <c r="O8" i="27" s="1"/>
  <c r="N29" i="4" s="1"/>
  <c r="N20" i="27"/>
  <c r="N8" i="27" s="1"/>
  <c r="L29" i="4" s="1"/>
  <c r="M20" i="27"/>
  <c r="M8" i="27" s="1"/>
  <c r="K29" i="4" s="1"/>
  <c r="G20" i="27"/>
  <c r="G8" i="27" s="1"/>
  <c r="N9" i="4" s="1"/>
  <c r="F20" i="27"/>
  <c r="F8" i="27" s="1"/>
  <c r="L9" i="4" s="1"/>
  <c r="E20" i="27"/>
  <c r="E8" i="27" s="1"/>
  <c r="K9" i="4" s="1"/>
  <c r="O19" i="27"/>
  <c r="O7" i="27" s="1"/>
  <c r="N28" i="4" s="1"/>
  <c r="N19" i="27"/>
  <c r="N7" i="27" s="1"/>
  <c r="L28" i="4" s="1"/>
  <c r="M19" i="27"/>
  <c r="M7" i="27" s="1"/>
  <c r="K28" i="4" s="1"/>
  <c r="G19" i="27"/>
  <c r="G7" i="27" s="1"/>
  <c r="N8" i="4" s="1"/>
  <c r="F19" i="27"/>
  <c r="F7" i="27" s="1"/>
  <c r="L8" i="4" s="1"/>
  <c r="E19" i="27"/>
  <c r="E7" i="27" s="1"/>
  <c r="K8" i="4" s="1"/>
  <c r="O16" i="27"/>
  <c r="N16" i="27"/>
  <c r="M16" i="27"/>
  <c r="G16" i="27"/>
  <c r="F16" i="27"/>
  <c r="E16" i="27"/>
  <c r="Q1" i="27"/>
  <c r="R1" i="27" s="1"/>
  <c r="L17" i="27" s="1"/>
  <c r="O11" i="27"/>
  <c r="N32" i="4" s="1"/>
  <c r="N11" i="27"/>
  <c r="L32" i="4" s="1"/>
  <c r="M11" i="27"/>
  <c r="K32" i="4" s="1"/>
  <c r="L11" i="27"/>
  <c r="H32" i="4" s="1"/>
  <c r="K11" i="27"/>
  <c r="F32" i="4" s="1"/>
  <c r="J11" i="27"/>
  <c r="E32" i="4" s="1"/>
  <c r="G11" i="27"/>
  <c r="N12" i="4" s="1"/>
  <c r="F11" i="27"/>
  <c r="L12" i="4" s="1"/>
  <c r="E11" i="27"/>
  <c r="K12" i="4" s="1"/>
  <c r="D11" i="27"/>
  <c r="H12" i="4" s="1"/>
  <c r="C11" i="27"/>
  <c r="F12" i="4" s="1"/>
  <c r="B11" i="27"/>
  <c r="E12" i="4" s="1"/>
  <c r="B19" i="25"/>
  <c r="G28" i="1" s="1"/>
  <c r="B20" i="25"/>
  <c r="G29" i="1" s="1"/>
  <c r="B21" i="25"/>
  <c r="G33" i="1" s="1"/>
  <c r="B22" i="25"/>
  <c r="G34" i="1" s="1"/>
  <c r="B23" i="25"/>
  <c r="G35" i="1" s="1"/>
  <c r="B18" i="25"/>
  <c r="G27" i="1" s="1"/>
  <c r="K17" i="27" l="1"/>
  <c r="C18" i="27"/>
  <c r="C6" i="27" s="1"/>
  <c r="F7" i="4" s="1"/>
  <c r="B17" i="27"/>
  <c r="J18" i="27"/>
  <c r="B18" i="27"/>
  <c r="K18" i="27"/>
  <c r="C17" i="27"/>
  <c r="J17" i="27"/>
  <c r="D18" i="27"/>
  <c r="L18" i="27"/>
  <c r="D17" i="27"/>
  <c r="O26" i="27"/>
  <c r="O4" i="27" s="1"/>
  <c r="N25" i="4" s="1"/>
  <c r="K21" i="27"/>
  <c r="K9" i="27" s="1"/>
  <c r="F30" i="4" s="1"/>
  <c r="C16" i="27"/>
  <c r="C20" i="27"/>
  <c r="C8" i="27" s="1"/>
  <c r="F9" i="4" s="1"/>
  <c r="N6" i="27"/>
  <c r="L27" i="4" s="1"/>
  <c r="N26" i="27"/>
  <c r="N4" i="27" s="1"/>
  <c r="L25" i="4" s="1"/>
  <c r="G26" i="27"/>
  <c r="G4" i="27" s="1"/>
  <c r="N5" i="4" s="1"/>
  <c r="D16" i="27"/>
  <c r="D20" i="27"/>
  <c r="D8" i="27" s="1"/>
  <c r="H9" i="4" s="1"/>
  <c r="J21" i="27"/>
  <c r="J9" i="27" s="1"/>
  <c r="E30" i="4" s="1"/>
  <c r="K20" i="27"/>
  <c r="K8" i="27" s="1"/>
  <c r="F29" i="4" s="1"/>
  <c r="L16" i="27"/>
  <c r="L20" i="27"/>
  <c r="L8" i="27" s="1"/>
  <c r="H29" i="4" s="1"/>
  <c r="B25" i="27"/>
  <c r="C25" i="27"/>
  <c r="M6" i="27"/>
  <c r="K27" i="4" s="1"/>
  <c r="J19" i="27"/>
  <c r="J7" i="27" s="1"/>
  <c r="E28" i="4" s="1"/>
  <c r="D25" i="27"/>
  <c r="L19" i="27"/>
  <c r="L7" i="27" s="1"/>
  <c r="H28" i="4" s="1"/>
  <c r="B21" i="27"/>
  <c r="B9" i="27" s="1"/>
  <c r="E10" i="4" s="1"/>
  <c r="C21" i="27"/>
  <c r="C9" i="27" s="1"/>
  <c r="F10" i="4" s="1"/>
  <c r="D21" i="27"/>
  <c r="D9" i="27" s="1"/>
  <c r="H10" i="4" s="1"/>
  <c r="J25" i="27"/>
  <c r="B19" i="27"/>
  <c r="B7" i="27" s="1"/>
  <c r="E8" i="4" s="1"/>
  <c r="L21" i="27"/>
  <c r="L9" i="27" s="1"/>
  <c r="H30" i="4" s="1"/>
  <c r="C19" i="27"/>
  <c r="C7" i="27" s="1"/>
  <c r="F8" i="4" s="1"/>
  <c r="J16" i="27"/>
  <c r="D19" i="27"/>
  <c r="D7" i="27" s="1"/>
  <c r="H8" i="4" s="1"/>
  <c r="J20" i="27"/>
  <c r="J8" i="27" s="1"/>
  <c r="E29" i="4" s="1"/>
  <c r="K16" i="27"/>
  <c r="K19" i="27"/>
  <c r="K7" i="27" s="1"/>
  <c r="F28" i="4" s="1"/>
  <c r="G5" i="27"/>
  <c r="N6" i="4" s="1"/>
  <c r="E5" i="27"/>
  <c r="K6" i="4" s="1"/>
  <c r="K25" i="27"/>
  <c r="B16" i="27"/>
  <c r="B20" i="27"/>
  <c r="B8" i="27" s="1"/>
  <c r="E9" i="4" s="1"/>
  <c r="L25" i="27"/>
  <c r="F26" i="27"/>
  <c r="F4" i="27" s="1"/>
  <c r="L5" i="4" s="1"/>
  <c r="K45" i="4"/>
  <c r="E45" i="4"/>
  <c r="K22" i="4"/>
  <c r="E22" i="4"/>
  <c r="B3" i="23"/>
  <c r="B4" i="23"/>
  <c r="B5" i="23"/>
  <c r="B6" i="23"/>
  <c r="B7" i="23"/>
  <c r="B8" i="23"/>
  <c r="B9" i="23"/>
  <c r="B10" i="23"/>
  <c r="E13" i="27" s="1"/>
  <c r="B11" i="23"/>
  <c r="K15" i="4" s="1"/>
  <c r="B12" i="23"/>
  <c r="B13" i="23"/>
  <c r="E14" i="27" s="1"/>
  <c r="K14" i="4" s="1"/>
  <c r="B14" i="23"/>
  <c r="B15" i="23"/>
  <c r="B16" i="23"/>
  <c r="B17" i="23"/>
  <c r="B18" i="23"/>
  <c r="B19" i="23"/>
  <c r="B20" i="23"/>
  <c r="M13" i="27" s="1"/>
  <c r="B21" i="23"/>
  <c r="K38" i="4" s="1"/>
  <c r="B22" i="23"/>
  <c r="K5" i="5" s="1"/>
  <c r="B23" i="23"/>
  <c r="K6" i="5" s="1"/>
  <c r="B24" i="23"/>
  <c r="K7" i="5" s="1"/>
  <c r="B25" i="23"/>
  <c r="K8" i="5" s="1"/>
  <c r="B26" i="23"/>
  <c r="B27" i="23"/>
  <c r="K12" i="5" s="1"/>
  <c r="B28" i="23"/>
  <c r="K13" i="5" s="1"/>
  <c r="B29" i="23"/>
  <c r="K30" i="5" s="1"/>
  <c r="B3" i="24"/>
  <c r="B4" i="24"/>
  <c r="B5" i="24"/>
  <c r="B6" i="24"/>
  <c r="B7" i="24"/>
  <c r="B8" i="24"/>
  <c r="B9" i="24"/>
  <c r="B10" i="24"/>
  <c r="B13" i="27" s="1"/>
  <c r="B11" i="24"/>
  <c r="E15" i="4" s="1"/>
  <c r="B12" i="24"/>
  <c r="B13" i="24"/>
  <c r="B14" i="24"/>
  <c r="B15" i="24"/>
  <c r="B16" i="24"/>
  <c r="B17" i="24"/>
  <c r="B18" i="24"/>
  <c r="B19" i="24"/>
  <c r="B20" i="24"/>
  <c r="J13" i="27" s="1"/>
  <c r="B21" i="24"/>
  <c r="E38" i="4" s="1"/>
  <c r="B22" i="24"/>
  <c r="E5" i="5" s="1"/>
  <c r="B23" i="24"/>
  <c r="E6" i="5" s="1"/>
  <c r="B24" i="24"/>
  <c r="E7" i="5" s="1"/>
  <c r="B25" i="24"/>
  <c r="E8" i="5" s="1"/>
  <c r="B26" i="24"/>
  <c r="B27" i="24"/>
  <c r="E12" i="5" s="1"/>
  <c r="B28" i="24"/>
  <c r="E13" i="5" s="1"/>
  <c r="B29" i="24"/>
  <c r="E30" i="5" s="1"/>
  <c r="Q6" i="4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13" i="27" s="1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K13" i="27" s="1"/>
  <c r="C247" i="22"/>
  <c r="F38" i="4" s="1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C262" i="22"/>
  <c r="C263" i="22"/>
  <c r="C264" i="22"/>
  <c r="C265" i="22"/>
  <c r="C266" i="22"/>
  <c r="C267" i="22"/>
  <c r="C268" i="22"/>
  <c r="C269" i="22"/>
  <c r="C270" i="22"/>
  <c r="C271" i="22"/>
  <c r="C272" i="22"/>
  <c r="C273" i="22"/>
  <c r="C274" i="22"/>
  <c r="H33" i="4" s="1"/>
  <c r="J33" i="4" s="1"/>
  <c r="C275" i="22"/>
  <c r="C276" i="22"/>
  <c r="H36" i="4" s="1"/>
  <c r="J36" i="4" s="1"/>
  <c r="C277" i="22"/>
  <c r="C278" i="22"/>
  <c r="H39" i="4" s="1"/>
  <c r="J39" i="4" s="1"/>
  <c r="C279" i="22"/>
  <c r="C280" i="22"/>
  <c r="C281" i="22"/>
  <c r="C282" i="22"/>
  <c r="C283" i="22"/>
  <c r="F5" i="5" s="1"/>
  <c r="C284" i="22"/>
  <c r="F6" i="5" s="1"/>
  <c r="C285" i="22"/>
  <c r="C286" i="22"/>
  <c r="F8" i="5" s="1"/>
  <c r="C287" i="22"/>
  <c r="F9" i="5" s="1"/>
  <c r="C288" i="22"/>
  <c r="C289" i="22"/>
  <c r="C290" i="22"/>
  <c r="F13" i="5" s="1"/>
  <c r="C291" i="22"/>
  <c r="F14" i="5" s="1"/>
  <c r="C292" i="22"/>
  <c r="F19" i="5" s="1"/>
  <c r="C293" i="22"/>
  <c r="C294" i="22"/>
  <c r="F21" i="5" s="1"/>
  <c r="C295" i="22"/>
  <c r="F22" i="5" s="1"/>
  <c r="C296" i="22"/>
  <c r="C297" i="22"/>
  <c r="C298" i="22"/>
  <c r="F26" i="5" s="1"/>
  <c r="C299" i="22"/>
  <c r="F27" i="5" s="1"/>
  <c r="C300" i="22"/>
  <c r="F28" i="5" s="1"/>
  <c r="C301" i="22"/>
  <c r="C302" i="22"/>
  <c r="F30" i="5" s="1"/>
  <c r="C303" i="22"/>
  <c r="F31" i="5" s="1"/>
  <c r="C304" i="22"/>
  <c r="C305" i="22"/>
  <c r="C306" i="22"/>
  <c r="F36" i="5" s="1"/>
  <c r="C307" i="22"/>
  <c r="F37" i="5" s="1"/>
  <c r="C308" i="22"/>
  <c r="F38" i="5" s="1"/>
  <c r="C309" i="22"/>
  <c r="C310" i="22"/>
  <c r="F40" i="5" s="1"/>
  <c r="C311" i="22"/>
  <c r="F42" i="5" s="1"/>
  <c r="C312" i="22"/>
  <c r="C313" i="22"/>
  <c r="C314" i="22"/>
  <c r="F45" i="5" s="1"/>
  <c r="C315" i="22"/>
  <c r="F46" i="5" s="1"/>
  <c r="C316" i="22"/>
  <c r="F52" i="5" s="1"/>
  <c r="C317" i="22"/>
  <c r="C318" i="22"/>
  <c r="F54" i="5" s="1"/>
  <c r="C319" i="22"/>
  <c r="F55" i="5" s="1"/>
  <c r="C320" i="22"/>
  <c r="C321" i="22"/>
  <c r="C322" i="22"/>
  <c r="F59" i="5" s="1"/>
  <c r="C323" i="22"/>
  <c r="F60" i="5" s="1"/>
  <c r="C324" i="22"/>
  <c r="C325" i="22"/>
  <c r="C326" i="22"/>
  <c r="C327" i="22"/>
  <c r="C328" i="22"/>
  <c r="C329" i="22"/>
  <c r="C330" i="22"/>
  <c r="C331" i="22"/>
  <c r="C332" i="22"/>
  <c r="C333" i="22"/>
  <c r="H16" i="5" s="1"/>
  <c r="J16" i="5" s="1"/>
  <c r="C334" i="22"/>
  <c r="C335" i="22"/>
  <c r="C336" i="22"/>
  <c r="C337" i="22"/>
  <c r="C338" i="22"/>
  <c r="C339" i="22"/>
  <c r="C340" i="22"/>
  <c r="C341" i="22"/>
  <c r="C342" i="22"/>
  <c r="C343" i="22"/>
  <c r="C344" i="22"/>
  <c r="C345" i="22"/>
  <c r="C346" i="22"/>
  <c r="C347" i="22"/>
  <c r="C348" i="22"/>
  <c r="C349" i="22"/>
  <c r="C350" i="22"/>
  <c r="C351" i="22"/>
  <c r="C352" i="22"/>
  <c r="C353" i="22"/>
  <c r="C354" i="22"/>
  <c r="C355" i="22"/>
  <c r="C356" i="22"/>
  <c r="C357" i="22"/>
  <c r="C358" i="22"/>
  <c r="H49" i="5" s="1"/>
  <c r="J49" i="5" s="1"/>
  <c r="C359" i="22"/>
  <c r="C360" i="22"/>
  <c r="C361" i="22"/>
  <c r="C362" i="22"/>
  <c r="C363" i="22"/>
  <c r="C364" i="22"/>
  <c r="C365" i="22"/>
  <c r="C366" i="22"/>
  <c r="C367" i="22"/>
  <c r="H62" i="5" s="1"/>
  <c r="J62" i="5" s="1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F13" i="27" s="1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N13" i="27" s="1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N33" i="4" s="1"/>
  <c r="P33" i="4" s="1"/>
  <c r="C365" i="18"/>
  <c r="C366" i="18"/>
  <c r="N36" i="4" s="1"/>
  <c r="P36" i="4" s="1"/>
  <c r="C367" i="18"/>
  <c r="C368" i="18"/>
  <c r="N39" i="4" s="1"/>
  <c r="P39" i="4" s="1"/>
  <c r="C369" i="18"/>
  <c r="C370" i="18"/>
  <c r="C371" i="18"/>
  <c r="C372" i="18"/>
  <c r="C373" i="18"/>
  <c r="L5" i="5" s="1"/>
  <c r="C374" i="18"/>
  <c r="L6" i="5" s="1"/>
  <c r="C375" i="18"/>
  <c r="C376" i="18"/>
  <c r="L8" i="5" s="1"/>
  <c r="C377" i="18"/>
  <c r="C378" i="18"/>
  <c r="L11" i="5" s="1"/>
  <c r="C379" i="18"/>
  <c r="C380" i="18"/>
  <c r="L13" i="5" s="1"/>
  <c r="C381" i="18"/>
  <c r="C382" i="18"/>
  <c r="L19" i="5" s="1"/>
  <c r="C383" i="18"/>
  <c r="L20" i="5" s="1"/>
  <c r="C384" i="18"/>
  <c r="C385" i="18"/>
  <c r="L22" i="5" s="1"/>
  <c r="C386" i="18"/>
  <c r="L23" i="5" s="1"/>
  <c r="C387" i="18"/>
  <c r="L25" i="5" s="1"/>
  <c r="C388" i="18"/>
  <c r="C389" i="18"/>
  <c r="L27" i="5" s="1"/>
  <c r="C390" i="18"/>
  <c r="L28" i="5" s="1"/>
  <c r="C391" i="18"/>
  <c r="L29" i="5" s="1"/>
  <c r="C392" i="18"/>
  <c r="C393" i="18"/>
  <c r="L31" i="5" s="1"/>
  <c r="C394" i="18"/>
  <c r="L32" i="5" s="1"/>
  <c r="C395" i="18"/>
  <c r="L34" i="5" s="1"/>
  <c r="C396" i="18"/>
  <c r="L36" i="5" s="1"/>
  <c r="C397" i="18"/>
  <c r="L37" i="5" s="1"/>
  <c r="C398" i="18"/>
  <c r="L38" i="5" s="1"/>
  <c r="C399" i="18"/>
  <c r="L39" i="5" s="1"/>
  <c r="C400" i="18"/>
  <c r="L40" i="5" s="1"/>
  <c r="C401" i="18"/>
  <c r="L42" i="5" s="1"/>
  <c r="C402" i="18"/>
  <c r="L43" i="5" s="1"/>
  <c r="C403" i="18"/>
  <c r="L44" i="5" s="1"/>
  <c r="C404" i="18"/>
  <c r="L45" i="5" s="1"/>
  <c r="C405" i="18"/>
  <c r="L46" i="5" s="1"/>
  <c r="C406" i="18"/>
  <c r="L52" i="5" s="1"/>
  <c r="C407" i="18"/>
  <c r="L53" i="5" s="1"/>
  <c r="C408" i="18"/>
  <c r="C409" i="18"/>
  <c r="L55" i="5" s="1"/>
  <c r="C410" i="18"/>
  <c r="L57" i="5" s="1"/>
  <c r="C411" i="18"/>
  <c r="L58" i="5" s="1"/>
  <c r="C412" i="18"/>
  <c r="L59" i="5" s="1"/>
  <c r="C413" i="18"/>
  <c r="L60" i="5" s="1"/>
  <c r="C414" i="18"/>
  <c r="C415" i="18"/>
  <c r="C416" i="18"/>
  <c r="C417" i="18"/>
  <c r="C418" i="18"/>
  <c r="C419" i="18"/>
  <c r="C420" i="18"/>
  <c r="C421" i="18"/>
  <c r="C422" i="18"/>
  <c r="C423" i="18"/>
  <c r="N16" i="5" s="1"/>
  <c r="P16" i="5" s="1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N49" i="5" s="1"/>
  <c r="P49" i="5" s="1"/>
  <c r="C449" i="18"/>
  <c r="C450" i="18"/>
  <c r="C451" i="18"/>
  <c r="C452" i="18"/>
  <c r="C453" i="18"/>
  <c r="C454" i="18"/>
  <c r="C455" i="18"/>
  <c r="C456" i="18"/>
  <c r="C457" i="18"/>
  <c r="N62" i="5" s="1"/>
  <c r="P62" i="5" s="1"/>
  <c r="F14" i="27" l="1"/>
  <c r="L14" i="4" s="1"/>
  <c r="N14" i="27"/>
  <c r="L35" i="4" s="1"/>
  <c r="K11" i="5"/>
  <c r="M14" i="27"/>
  <c r="K35" i="4" s="1"/>
  <c r="E11" i="5"/>
  <c r="C14" i="27"/>
  <c r="F14" i="4" s="1"/>
  <c r="B6" i="27"/>
  <c r="E7" i="4" s="1"/>
  <c r="B5" i="27"/>
  <c r="E6" i="4" s="1"/>
  <c r="L6" i="27"/>
  <c r="H27" i="4" s="1"/>
  <c r="K6" i="27"/>
  <c r="F27" i="4" s="1"/>
  <c r="J14" i="27"/>
  <c r="E35" i="4" s="1"/>
  <c r="J5" i="27"/>
  <c r="E26" i="4" s="1"/>
  <c r="E26" i="27"/>
  <c r="E4" i="27" s="1"/>
  <c r="K5" i="4" s="1"/>
  <c r="J6" i="27"/>
  <c r="E27" i="4" s="1"/>
  <c r="B14" i="27"/>
  <c r="E14" i="4" s="1"/>
  <c r="D6" i="27"/>
  <c r="H7" i="4" s="1"/>
  <c r="M26" i="27"/>
  <c r="M4" i="27" s="1"/>
  <c r="K25" i="4" s="1"/>
  <c r="C5" i="27"/>
  <c r="F6" i="4" s="1"/>
  <c r="D5" i="27"/>
  <c r="H6" i="4" s="1"/>
  <c r="K5" i="27"/>
  <c r="F26" i="4" s="1"/>
  <c r="L5" i="27"/>
  <c r="H26" i="4" s="1"/>
  <c r="K14" i="27"/>
  <c r="F35" i="4" s="1"/>
  <c r="B321" i="22"/>
  <c r="H58" i="5" s="1"/>
  <c r="B320" i="22"/>
  <c r="H57" i="5" s="1"/>
  <c r="B317" i="22"/>
  <c r="H53" i="5" s="1"/>
  <c r="B313" i="22"/>
  <c r="H44" i="5" s="1"/>
  <c r="B312" i="22"/>
  <c r="H43" i="5" s="1"/>
  <c r="B309" i="22"/>
  <c r="H39" i="5" s="1"/>
  <c r="B305" i="22"/>
  <c r="H34" i="5" s="1"/>
  <c r="B304" i="22"/>
  <c r="H32" i="5" s="1"/>
  <c r="B301" i="22"/>
  <c r="H29" i="5" s="1"/>
  <c r="B297" i="22"/>
  <c r="H25" i="5" s="1"/>
  <c r="B296" i="22"/>
  <c r="H23" i="5" s="1"/>
  <c r="B293" i="22"/>
  <c r="H20" i="5" s="1"/>
  <c r="B289" i="22"/>
  <c r="H12" i="5" s="1"/>
  <c r="B288" i="22"/>
  <c r="H11" i="5" s="1"/>
  <c r="B285" i="22"/>
  <c r="H7" i="5" s="1"/>
  <c r="B322" i="22"/>
  <c r="H59" i="5" s="1"/>
  <c r="J59" i="5" s="1"/>
  <c r="B318" i="22"/>
  <c r="H54" i="5" s="1"/>
  <c r="J54" i="5" s="1"/>
  <c r="B314" i="22"/>
  <c r="H45" i="5" s="1"/>
  <c r="J45" i="5" s="1"/>
  <c r="B310" i="22"/>
  <c r="H40" i="5" s="1"/>
  <c r="J40" i="5" s="1"/>
  <c r="B306" i="22"/>
  <c r="H36" i="5" s="1"/>
  <c r="J36" i="5" s="1"/>
  <c r="B302" i="22"/>
  <c r="H30" i="5" s="1"/>
  <c r="J30" i="5" s="1"/>
  <c r="B298" i="22"/>
  <c r="H26" i="5" s="1"/>
  <c r="J26" i="5" s="1"/>
  <c r="B294" i="22"/>
  <c r="H21" i="5" s="1"/>
  <c r="J21" i="5" s="1"/>
  <c r="B290" i="22"/>
  <c r="H13" i="5" s="1"/>
  <c r="J13" i="5" s="1"/>
  <c r="B286" i="22"/>
  <c r="H8" i="5" s="1"/>
  <c r="J8" i="5" s="1"/>
  <c r="B250" i="22"/>
  <c r="B249" i="22"/>
  <c r="B248" i="22"/>
  <c r="B246" i="22"/>
  <c r="L13" i="27" s="1"/>
  <c r="L14" i="27" s="1"/>
  <c r="H35" i="4" s="1"/>
  <c r="B245" i="22"/>
  <c r="B244" i="22"/>
  <c r="B243" i="22"/>
  <c r="B242" i="22"/>
  <c r="B241" i="22"/>
  <c r="B240" i="22"/>
  <c r="B239" i="22"/>
  <c r="B238" i="22"/>
  <c r="B237" i="22"/>
  <c r="B235" i="22"/>
  <c r="B234" i="22"/>
  <c r="B233" i="22"/>
  <c r="B228" i="22"/>
  <c r="B224" i="22"/>
  <c r="B251" i="22"/>
  <c r="B247" i="22"/>
  <c r="B236" i="22"/>
  <c r="B232" i="22"/>
  <c r="D13" i="27" s="1"/>
  <c r="B231" i="22"/>
  <c r="B229" i="22"/>
  <c r="B227" i="22"/>
  <c r="B225" i="22"/>
  <c r="B408" i="18"/>
  <c r="N54" i="5" s="1"/>
  <c r="B392" i="18"/>
  <c r="N30" i="5" s="1"/>
  <c r="B388" i="18"/>
  <c r="N26" i="5" s="1"/>
  <c r="B384" i="18"/>
  <c r="N21" i="5" s="1"/>
  <c r="B381" i="18"/>
  <c r="N14" i="5" s="1"/>
  <c r="B379" i="18"/>
  <c r="N12" i="5" s="1"/>
  <c r="B377" i="18"/>
  <c r="N9" i="5" s="1"/>
  <c r="B375" i="18"/>
  <c r="N7" i="5" s="1"/>
  <c r="B411" i="18"/>
  <c r="N58" i="5" s="1"/>
  <c r="P58" i="5" s="1"/>
  <c r="B407" i="18"/>
  <c r="N53" i="5" s="1"/>
  <c r="P53" i="5" s="1"/>
  <c r="B403" i="18"/>
  <c r="N44" i="5" s="1"/>
  <c r="P44" i="5" s="1"/>
  <c r="B399" i="18"/>
  <c r="N39" i="5" s="1"/>
  <c r="P39" i="5" s="1"/>
  <c r="B395" i="18"/>
  <c r="N34" i="5" s="1"/>
  <c r="P34" i="5" s="1"/>
  <c r="B391" i="18"/>
  <c r="N29" i="5" s="1"/>
  <c r="P29" i="5" s="1"/>
  <c r="B387" i="18"/>
  <c r="N25" i="5" s="1"/>
  <c r="P25" i="5" s="1"/>
  <c r="L12" i="5"/>
  <c r="L7" i="5"/>
  <c r="B341" i="18"/>
  <c r="B340" i="18"/>
  <c r="B339" i="18"/>
  <c r="B338" i="18"/>
  <c r="B337" i="18"/>
  <c r="B336" i="18"/>
  <c r="O13" i="27" s="1"/>
  <c r="O14" i="27" s="1"/>
  <c r="N35" i="4" s="1"/>
  <c r="B335" i="18"/>
  <c r="B334" i="18"/>
  <c r="B333" i="18"/>
  <c r="B332" i="18"/>
  <c r="B331" i="18"/>
  <c r="B330" i="18"/>
  <c r="B329" i="18"/>
  <c r="B328" i="18"/>
  <c r="B327" i="18"/>
  <c r="B326" i="18"/>
  <c r="B325" i="18"/>
  <c r="G14" i="27" s="1"/>
  <c r="N14" i="4" s="1"/>
  <c r="B324" i="18"/>
  <c r="B323" i="18"/>
  <c r="B322" i="18"/>
  <c r="G13" i="27" s="1"/>
  <c r="B320" i="18"/>
  <c r="B318" i="18"/>
  <c r="B317" i="18"/>
  <c r="B316" i="18"/>
  <c r="B314" i="18"/>
  <c r="B380" i="18"/>
  <c r="N13" i="5" s="1"/>
  <c r="P13" i="5" s="1"/>
  <c r="B376" i="18"/>
  <c r="N8" i="5" s="1"/>
  <c r="P8" i="5" s="1"/>
  <c r="B405" i="18"/>
  <c r="N46" i="5" s="1"/>
  <c r="P46" i="5" s="1"/>
  <c r="B401" i="18"/>
  <c r="N42" i="5" s="1"/>
  <c r="P42" i="5" s="1"/>
  <c r="B397" i="18"/>
  <c r="N37" i="5" s="1"/>
  <c r="P37" i="5" s="1"/>
  <c r="B410" i="18"/>
  <c r="N57" i="5" s="1"/>
  <c r="P57" i="5" s="1"/>
  <c r="B413" i="18"/>
  <c r="N60" i="5" s="1"/>
  <c r="P60" i="5" s="1"/>
  <c r="B394" i="18"/>
  <c r="N32" i="5" s="1"/>
  <c r="P32" i="5" s="1"/>
  <c r="B390" i="18"/>
  <c r="N28" i="5" s="1"/>
  <c r="P28" i="5" s="1"/>
  <c r="B386" i="18"/>
  <c r="N23" i="5" s="1"/>
  <c r="P23" i="5" s="1"/>
  <c r="B404" i="18"/>
  <c r="N45" i="5" s="1"/>
  <c r="P45" i="5" s="1"/>
  <c r="B400" i="18"/>
  <c r="N40" i="5" s="1"/>
  <c r="P40" i="5" s="1"/>
  <c r="B396" i="18"/>
  <c r="N36" i="5" s="1"/>
  <c r="P36" i="5" s="1"/>
  <c r="B409" i="18"/>
  <c r="N55" i="5" s="1"/>
  <c r="P55" i="5" s="1"/>
  <c r="B412" i="18"/>
  <c r="N59" i="5" s="1"/>
  <c r="P59" i="5" s="1"/>
  <c r="L21" i="5"/>
  <c r="L26" i="5"/>
  <c r="L30" i="5"/>
  <c r="L54" i="5"/>
  <c r="B373" i="18"/>
  <c r="N5" i="5" s="1"/>
  <c r="P5" i="5" s="1"/>
  <c r="B378" i="18"/>
  <c r="N11" i="5" s="1"/>
  <c r="P11" i="5" s="1"/>
  <c r="B374" i="18"/>
  <c r="N6" i="5" s="1"/>
  <c r="P6" i="5" s="1"/>
  <c r="B393" i="18"/>
  <c r="N31" i="5" s="1"/>
  <c r="P31" i="5" s="1"/>
  <c r="B389" i="18"/>
  <c r="N27" i="5" s="1"/>
  <c r="P27" i="5" s="1"/>
  <c r="B385" i="18"/>
  <c r="N22" i="5" s="1"/>
  <c r="P22" i="5" s="1"/>
  <c r="B406" i="18"/>
  <c r="N52" i="5" s="1"/>
  <c r="P52" i="5" s="1"/>
  <c r="L9" i="5"/>
  <c r="L14" i="5"/>
  <c r="B382" i="18"/>
  <c r="N19" i="5" s="1"/>
  <c r="P19" i="5" s="1"/>
  <c r="B402" i="18"/>
  <c r="N43" i="5" s="1"/>
  <c r="P43" i="5" s="1"/>
  <c r="B398" i="18"/>
  <c r="N38" i="5" s="1"/>
  <c r="P38" i="5" s="1"/>
  <c r="B283" i="22"/>
  <c r="H5" i="5" s="1"/>
  <c r="J5" i="5" s="1"/>
  <c r="B287" i="22"/>
  <c r="H9" i="5" s="1"/>
  <c r="J9" i="5" s="1"/>
  <c r="B291" i="22"/>
  <c r="H14" i="5" s="1"/>
  <c r="J14" i="5" s="1"/>
  <c r="B295" i="22"/>
  <c r="H22" i="5" s="1"/>
  <c r="J22" i="5" s="1"/>
  <c r="B299" i="22"/>
  <c r="H27" i="5" s="1"/>
  <c r="J27" i="5" s="1"/>
  <c r="B303" i="22"/>
  <c r="H31" i="5" s="1"/>
  <c r="J31" i="5" s="1"/>
  <c r="B307" i="22"/>
  <c r="H37" i="5" s="1"/>
  <c r="J37" i="5" s="1"/>
  <c r="B311" i="22"/>
  <c r="H42" i="5" s="1"/>
  <c r="J42" i="5" s="1"/>
  <c r="B315" i="22"/>
  <c r="H46" i="5" s="1"/>
  <c r="J46" i="5" s="1"/>
  <c r="B319" i="22"/>
  <c r="H55" i="5" s="1"/>
  <c r="J55" i="5" s="1"/>
  <c r="B323" i="22"/>
  <c r="H60" i="5" s="1"/>
  <c r="J60" i="5" s="1"/>
  <c r="F7" i="5"/>
  <c r="F12" i="5"/>
  <c r="F20" i="5"/>
  <c r="F25" i="5"/>
  <c r="F29" i="5"/>
  <c r="F34" i="5"/>
  <c r="F39" i="5"/>
  <c r="F44" i="5"/>
  <c r="F53" i="5"/>
  <c r="F58" i="5"/>
  <c r="F11" i="5"/>
  <c r="F23" i="5"/>
  <c r="F32" i="5"/>
  <c r="F43" i="5"/>
  <c r="F57" i="5"/>
  <c r="B284" i="22"/>
  <c r="H6" i="5" s="1"/>
  <c r="J6" i="5" s="1"/>
  <c r="B292" i="22"/>
  <c r="H19" i="5" s="1"/>
  <c r="J19" i="5" s="1"/>
  <c r="B300" i="22"/>
  <c r="H28" i="5" s="1"/>
  <c r="J28" i="5" s="1"/>
  <c r="B308" i="22"/>
  <c r="H38" i="5" s="1"/>
  <c r="J38" i="5" s="1"/>
  <c r="B316" i="22"/>
  <c r="H52" i="5" s="1"/>
  <c r="J52" i="5" s="1"/>
  <c r="B321" i="18"/>
  <c r="B319" i="18"/>
  <c r="B315" i="18"/>
  <c r="B226" i="22"/>
  <c r="B230" i="22"/>
  <c r="C2" i="18"/>
  <c r="J35" i="4" l="1"/>
  <c r="D14" i="27"/>
  <c r="H14" i="4" s="1"/>
  <c r="B26" i="27"/>
  <c r="B4" i="27" s="1"/>
  <c r="E5" i="4" s="1"/>
  <c r="J26" i="27"/>
  <c r="J4" i="27" s="1"/>
  <c r="E25" i="4" s="1"/>
  <c r="E34" i="4" s="1"/>
  <c r="K26" i="27"/>
  <c r="K4" i="27" s="1"/>
  <c r="F25" i="4" s="1"/>
  <c r="D26" i="27"/>
  <c r="D4" i="27" s="1"/>
  <c r="H5" i="4" s="1"/>
  <c r="C26" i="27"/>
  <c r="C4" i="27" s="1"/>
  <c r="F5" i="4" s="1"/>
  <c r="L26" i="27"/>
  <c r="L4" i="27" s="1"/>
  <c r="H25" i="4" s="1"/>
  <c r="J20" i="5"/>
  <c r="J11" i="5"/>
  <c r="P54" i="5"/>
  <c r="J7" i="5"/>
  <c r="J12" i="5"/>
  <c r="J23" i="5"/>
  <c r="J25" i="5"/>
  <c r="J32" i="5"/>
  <c r="J34" i="5"/>
  <c r="J39" i="5"/>
  <c r="J29" i="5"/>
  <c r="J43" i="5"/>
  <c r="J44" i="5"/>
  <c r="J53" i="5"/>
  <c r="P9" i="5"/>
  <c r="J58" i="5"/>
  <c r="J57" i="5"/>
  <c r="P12" i="5"/>
  <c r="P14" i="5"/>
  <c r="P26" i="5"/>
  <c r="P21" i="5"/>
  <c r="P7" i="5"/>
  <c r="P30" i="5"/>
  <c r="J32" i="4" l="1"/>
  <c r="J12" i="4"/>
  <c r="P32" i="4"/>
  <c r="P12" i="4"/>
  <c r="C2" i="22" l="1"/>
  <c r="Q8" i="2" s="1"/>
  <c r="Q9" i="2"/>
  <c r="Q10" i="2"/>
  <c r="Q11" i="2"/>
  <c r="Q12" i="2"/>
  <c r="Q13" i="2"/>
  <c r="Q16" i="2"/>
  <c r="Q17" i="2"/>
  <c r="Q18" i="2"/>
  <c r="Q19" i="2"/>
  <c r="Q20" i="2"/>
  <c r="Q21" i="2"/>
  <c r="Q22" i="2"/>
  <c r="Q23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6" i="2"/>
  <c r="Q47" i="2"/>
  <c r="Q48" i="2"/>
  <c r="Q49" i="2"/>
  <c r="Q50" i="2"/>
  <c r="Q51" i="2"/>
  <c r="Q52" i="2"/>
  <c r="Q53" i="2"/>
  <c r="Q55" i="2"/>
  <c r="Q56" i="2"/>
  <c r="Q57" i="2"/>
  <c r="Q58" i="2"/>
  <c r="Q59" i="2"/>
  <c r="AU8" i="2"/>
  <c r="AU9" i="2"/>
  <c r="AU10" i="2"/>
  <c r="AU11" i="2"/>
  <c r="AU12" i="2"/>
  <c r="AU13" i="2"/>
  <c r="AU16" i="2"/>
  <c r="AU17" i="2"/>
  <c r="AU18" i="2"/>
  <c r="AU19" i="2"/>
  <c r="AU20" i="2"/>
  <c r="AU21" i="2"/>
  <c r="AU22" i="2"/>
  <c r="AU23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6" i="2"/>
  <c r="AU47" i="2"/>
  <c r="AU48" i="2"/>
  <c r="AU49" i="2"/>
  <c r="AU50" i="2"/>
  <c r="AU51" i="2"/>
  <c r="AU52" i="2"/>
  <c r="AU53" i="2"/>
  <c r="AU55" i="2"/>
  <c r="AU56" i="2"/>
  <c r="AU57" i="2"/>
  <c r="AU58" i="2"/>
  <c r="AU59" i="2"/>
  <c r="F11" i="3"/>
  <c r="F12" i="3"/>
  <c r="F16" i="3"/>
  <c r="F17" i="3"/>
  <c r="F18" i="3"/>
  <c r="F19" i="3"/>
  <c r="F20" i="3"/>
  <c r="F21" i="3"/>
  <c r="F22" i="3"/>
  <c r="F23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6" i="3"/>
  <c r="F47" i="3"/>
  <c r="F48" i="3"/>
  <c r="F49" i="3"/>
  <c r="F50" i="3"/>
  <c r="F51" i="3"/>
  <c r="F52" i="3"/>
  <c r="F53" i="3"/>
  <c r="F55" i="3"/>
  <c r="F56" i="3"/>
  <c r="F57" i="3"/>
  <c r="F58" i="3"/>
  <c r="F59" i="3"/>
  <c r="P11" i="3"/>
  <c r="P12" i="3"/>
  <c r="P16" i="3"/>
  <c r="P17" i="3"/>
  <c r="P18" i="3"/>
  <c r="P19" i="3"/>
  <c r="P20" i="3"/>
  <c r="P21" i="3"/>
  <c r="P22" i="3"/>
  <c r="P23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6" i="3"/>
  <c r="P47" i="3"/>
  <c r="P48" i="3"/>
  <c r="P49" i="3"/>
  <c r="P50" i="3"/>
  <c r="P51" i="3"/>
  <c r="P52" i="3"/>
  <c r="P53" i="3"/>
  <c r="P55" i="3"/>
  <c r="P56" i="3"/>
  <c r="P57" i="3"/>
  <c r="P58" i="3"/>
  <c r="P59" i="3"/>
  <c r="Z11" i="3"/>
  <c r="Z12" i="3"/>
  <c r="Z16" i="3"/>
  <c r="Z17" i="3"/>
  <c r="Z18" i="3"/>
  <c r="Z19" i="3"/>
  <c r="Z20" i="3"/>
  <c r="Z21" i="3"/>
  <c r="Z22" i="3"/>
  <c r="Z23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6" i="3"/>
  <c r="Z47" i="3"/>
  <c r="Z48" i="3"/>
  <c r="Z49" i="3"/>
  <c r="Z50" i="3"/>
  <c r="Z51" i="3"/>
  <c r="Z52" i="3"/>
  <c r="Z53" i="3"/>
  <c r="Z55" i="3"/>
  <c r="Z56" i="3"/>
  <c r="Z57" i="3"/>
  <c r="Z58" i="3"/>
  <c r="Z59" i="3"/>
  <c r="F66" i="3"/>
  <c r="F67" i="3"/>
  <c r="F68" i="3"/>
  <c r="F69" i="3"/>
  <c r="F70" i="3"/>
  <c r="F71" i="3"/>
  <c r="F72" i="3"/>
  <c r="F76" i="3"/>
  <c r="F77" i="3"/>
  <c r="F78" i="3"/>
  <c r="F79" i="3"/>
  <c r="F66" i="2"/>
  <c r="F67" i="2"/>
  <c r="F69" i="2"/>
  <c r="F13" i="4"/>
  <c r="I11" i="1"/>
  <c r="I12" i="1"/>
  <c r="I13" i="1"/>
  <c r="I17" i="1"/>
  <c r="I18" i="1"/>
  <c r="I19" i="1"/>
  <c r="I21" i="1"/>
  <c r="I22" i="1"/>
  <c r="I27" i="1"/>
  <c r="I28" i="1"/>
  <c r="I29" i="1"/>
  <c r="I30" i="1"/>
  <c r="I33" i="1"/>
  <c r="I34" i="1"/>
  <c r="I35" i="1"/>
  <c r="I36" i="1"/>
  <c r="I40" i="1"/>
  <c r="I41" i="1"/>
  <c r="I42" i="1"/>
  <c r="I43" i="1"/>
  <c r="I44" i="1"/>
  <c r="I46" i="1"/>
  <c r="I47" i="1"/>
  <c r="I48" i="1"/>
  <c r="I49" i="1"/>
  <c r="I50" i="1"/>
  <c r="I51" i="1"/>
  <c r="I52" i="1"/>
  <c r="I54" i="1"/>
  <c r="I59" i="1"/>
  <c r="I60" i="1"/>
  <c r="I61" i="1"/>
  <c r="I62" i="1"/>
  <c r="D68" i="1"/>
  <c r="D69" i="1"/>
  <c r="D71" i="1"/>
  <c r="D72" i="1"/>
  <c r="D73" i="1"/>
  <c r="D74" i="1"/>
  <c r="F69" i="1"/>
  <c r="F70" i="1"/>
  <c r="F71" i="1"/>
  <c r="F72" i="1"/>
  <c r="F73" i="1"/>
  <c r="F74" i="1"/>
  <c r="I77" i="1"/>
  <c r="I78" i="1"/>
  <c r="I79" i="1"/>
  <c r="I80" i="1"/>
  <c r="I81" i="1"/>
  <c r="U10" i="1"/>
  <c r="U11" i="1"/>
  <c r="U12" i="1"/>
  <c r="U13" i="1"/>
  <c r="U14" i="1"/>
  <c r="U15" i="1"/>
  <c r="U18" i="1"/>
  <c r="U20" i="1"/>
  <c r="U21" i="1"/>
  <c r="U24" i="1"/>
  <c r="U26" i="1"/>
  <c r="U27" i="1"/>
  <c r="U28" i="1"/>
  <c r="U29" i="1"/>
  <c r="U30" i="1"/>
  <c r="U31" i="1"/>
  <c r="U32" i="1"/>
  <c r="U34" i="1"/>
  <c r="U37" i="1"/>
  <c r="U38" i="1"/>
  <c r="U39" i="1"/>
  <c r="U40" i="1"/>
  <c r="U45" i="1"/>
  <c r="U46" i="1"/>
  <c r="U47" i="1"/>
  <c r="U48" i="1"/>
  <c r="U49" i="1"/>
  <c r="U50" i="1"/>
  <c r="U52" i="1"/>
  <c r="U53" i="1"/>
  <c r="AF8" i="2"/>
  <c r="AF9" i="2"/>
  <c r="AF10" i="2"/>
  <c r="AF11" i="2"/>
  <c r="AF12" i="2"/>
  <c r="AF13" i="2"/>
  <c r="AF16" i="2"/>
  <c r="AF17" i="2"/>
  <c r="AF18" i="2"/>
  <c r="AF19" i="2"/>
  <c r="AF20" i="2"/>
  <c r="AF21" i="2"/>
  <c r="AF22" i="2"/>
  <c r="AF23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6" i="2"/>
  <c r="AF47" i="2"/>
  <c r="AF48" i="2"/>
  <c r="AF49" i="2"/>
  <c r="AF50" i="2"/>
  <c r="AF51" i="2"/>
  <c r="AF52" i="2"/>
  <c r="AF53" i="2"/>
  <c r="AF55" i="2"/>
  <c r="AF56" i="2"/>
  <c r="AF57" i="2"/>
  <c r="AF58" i="2"/>
  <c r="AF59" i="2"/>
  <c r="BJ8" i="2"/>
  <c r="BJ9" i="2"/>
  <c r="BJ10" i="2"/>
  <c r="BJ11" i="2"/>
  <c r="BJ12" i="2"/>
  <c r="BJ13" i="2"/>
  <c r="BJ16" i="2"/>
  <c r="BJ17" i="2"/>
  <c r="BJ18" i="2"/>
  <c r="BJ19" i="2"/>
  <c r="BJ20" i="2"/>
  <c r="BJ21" i="2"/>
  <c r="BJ22" i="2"/>
  <c r="BJ23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6" i="2"/>
  <c r="BJ47" i="2"/>
  <c r="BJ48" i="2"/>
  <c r="BJ49" i="2"/>
  <c r="BJ50" i="2"/>
  <c r="BJ51" i="2"/>
  <c r="BJ52" i="2"/>
  <c r="BJ53" i="2"/>
  <c r="BJ55" i="2"/>
  <c r="BJ56" i="2"/>
  <c r="BJ57" i="2"/>
  <c r="BJ58" i="2"/>
  <c r="BJ59" i="2"/>
  <c r="K11" i="3"/>
  <c r="K12" i="3"/>
  <c r="K16" i="3"/>
  <c r="K17" i="3"/>
  <c r="K18" i="3"/>
  <c r="K19" i="3"/>
  <c r="K20" i="3"/>
  <c r="K21" i="3"/>
  <c r="K22" i="3"/>
  <c r="K23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6" i="3"/>
  <c r="K47" i="3"/>
  <c r="K48" i="3"/>
  <c r="K49" i="3"/>
  <c r="K50" i="3"/>
  <c r="K51" i="3"/>
  <c r="K52" i="3"/>
  <c r="K53" i="3"/>
  <c r="K55" i="3"/>
  <c r="K56" i="3"/>
  <c r="K57" i="3"/>
  <c r="K58" i="3"/>
  <c r="K59" i="3"/>
  <c r="U11" i="3"/>
  <c r="U12" i="3"/>
  <c r="U16" i="3"/>
  <c r="U17" i="3"/>
  <c r="U18" i="3"/>
  <c r="U19" i="3"/>
  <c r="U20" i="3"/>
  <c r="U21" i="3"/>
  <c r="U22" i="3"/>
  <c r="U23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6" i="3"/>
  <c r="U47" i="3"/>
  <c r="U48" i="3"/>
  <c r="U49" i="3"/>
  <c r="U50" i="3"/>
  <c r="U51" i="3"/>
  <c r="U52" i="3"/>
  <c r="U53" i="3"/>
  <c r="U55" i="3"/>
  <c r="U56" i="3"/>
  <c r="U57" i="3"/>
  <c r="U58" i="3"/>
  <c r="U59" i="3"/>
  <c r="AE11" i="3"/>
  <c r="AE12" i="3"/>
  <c r="AE16" i="3"/>
  <c r="AE17" i="3"/>
  <c r="AE18" i="3"/>
  <c r="AE19" i="3"/>
  <c r="AE20" i="3"/>
  <c r="AE21" i="3"/>
  <c r="AE22" i="3"/>
  <c r="AE23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6" i="3"/>
  <c r="AE47" i="3"/>
  <c r="AE48" i="3"/>
  <c r="AE49" i="3"/>
  <c r="AE50" i="3"/>
  <c r="AE51" i="3"/>
  <c r="AE52" i="3"/>
  <c r="AE53" i="3"/>
  <c r="AE55" i="3"/>
  <c r="AE56" i="3"/>
  <c r="AE57" i="3"/>
  <c r="AE58" i="3"/>
  <c r="AE59" i="3"/>
  <c r="K66" i="3"/>
  <c r="K67" i="3"/>
  <c r="K68" i="3"/>
  <c r="K69" i="3"/>
  <c r="K70" i="3"/>
  <c r="K71" i="3"/>
  <c r="K72" i="3"/>
  <c r="K76" i="3"/>
  <c r="K77" i="3"/>
  <c r="K78" i="3"/>
  <c r="K79" i="3"/>
  <c r="K66" i="2"/>
  <c r="K67" i="2"/>
  <c r="K69" i="2"/>
  <c r="L13" i="4"/>
  <c r="I10" i="1"/>
  <c r="U19" i="1"/>
  <c r="U33" i="1"/>
  <c r="U25" i="1"/>
  <c r="I82" i="1"/>
  <c r="D70" i="1"/>
  <c r="I53" i="1"/>
  <c r="I45" i="1"/>
  <c r="B14" i="25"/>
  <c r="F2" i="25"/>
  <c r="I20" i="1"/>
  <c r="B2" i="24"/>
  <c r="B2" i="23"/>
  <c r="K13" i="4" s="1"/>
  <c r="E13" i="4" l="1"/>
  <c r="K34" i="4"/>
  <c r="F34" i="4"/>
  <c r="L34" i="4"/>
  <c r="P14" i="3"/>
  <c r="I70" i="1"/>
  <c r="AE14" i="3"/>
  <c r="U14" i="3"/>
  <c r="BJ14" i="2"/>
  <c r="I69" i="1"/>
  <c r="I74" i="1"/>
  <c r="F14" i="3"/>
  <c r="AF14" i="2"/>
  <c r="I73" i="1"/>
  <c r="I72" i="1"/>
  <c r="AU14" i="2"/>
  <c r="K14" i="3"/>
  <c r="I71" i="1"/>
  <c r="Z14" i="3"/>
  <c r="Q14" i="2"/>
  <c r="P11" i="4"/>
  <c r="P10" i="4"/>
  <c r="P6" i="4"/>
  <c r="P9" i="4"/>
  <c r="P7" i="4"/>
  <c r="P8" i="4"/>
  <c r="C13" i="25"/>
  <c r="R67" i="1" s="1"/>
  <c r="C9" i="25"/>
  <c r="R63" i="1" s="1"/>
  <c r="C5" i="25"/>
  <c r="R59" i="1" s="1"/>
  <c r="C12" i="25"/>
  <c r="R66" i="1" s="1"/>
  <c r="C8" i="25"/>
  <c r="R62" i="1" s="1"/>
  <c r="C4" i="25"/>
  <c r="R58" i="1" s="1"/>
  <c r="C7" i="25"/>
  <c r="R61" i="1" s="1"/>
  <c r="C3" i="25"/>
  <c r="R57" i="1" s="1"/>
  <c r="C6" i="25"/>
  <c r="R60" i="1" s="1"/>
  <c r="C11" i="25"/>
  <c r="R65" i="1" s="1"/>
  <c r="C10" i="25"/>
  <c r="R64" i="1" s="1"/>
  <c r="J29" i="4"/>
  <c r="H41" i="4"/>
  <c r="J41" i="4" s="1"/>
  <c r="F41" i="4"/>
  <c r="J28" i="4"/>
  <c r="F21" i="4"/>
  <c r="H21" i="4"/>
  <c r="J21" i="4" s="1"/>
  <c r="H15" i="4"/>
  <c r="J15" i="4" s="1"/>
  <c r="F15" i="4"/>
  <c r="J11" i="4"/>
  <c r="J7" i="4"/>
  <c r="F42" i="4"/>
  <c r="H42" i="4"/>
  <c r="J42" i="4" s="1"/>
  <c r="J25" i="4"/>
  <c r="J8" i="4"/>
  <c r="H44" i="4"/>
  <c r="J44" i="4" s="1"/>
  <c r="F44" i="4"/>
  <c r="H38" i="4"/>
  <c r="J38" i="4" s="1"/>
  <c r="J31" i="4"/>
  <c r="J27" i="4"/>
  <c r="H20" i="4"/>
  <c r="J20" i="4" s="1"/>
  <c r="F20" i="4"/>
  <c r="J14" i="4"/>
  <c r="J10" i="4"/>
  <c r="J6" i="4"/>
  <c r="F18" i="4"/>
  <c r="H18" i="4"/>
  <c r="J18" i="4" s="1"/>
  <c r="F43" i="4"/>
  <c r="H43" i="4"/>
  <c r="J43" i="4" s="1"/>
  <c r="H37" i="4"/>
  <c r="J30" i="4"/>
  <c r="J26" i="4"/>
  <c r="H19" i="4"/>
  <c r="J19" i="4" s="1"/>
  <c r="F19" i="4"/>
  <c r="J9" i="4"/>
  <c r="J5" i="4"/>
  <c r="L43" i="4"/>
  <c r="N43" i="4"/>
  <c r="P43" i="4" s="1"/>
  <c r="P30" i="4"/>
  <c r="L19" i="4"/>
  <c r="N19" i="4"/>
  <c r="P19" i="4" s="1"/>
  <c r="P5" i="4"/>
  <c r="B383" i="18"/>
  <c r="N20" i="5" s="1"/>
  <c r="P20" i="5" s="1"/>
  <c r="L42" i="4"/>
  <c r="N42" i="4"/>
  <c r="P42" i="4" s="1"/>
  <c r="P29" i="4"/>
  <c r="P25" i="4"/>
  <c r="N18" i="4"/>
  <c r="P18" i="4" s="1"/>
  <c r="L18" i="4"/>
  <c r="L44" i="4"/>
  <c r="N44" i="4"/>
  <c r="P44" i="4" s="1"/>
  <c r="N38" i="4"/>
  <c r="P38" i="4" s="1"/>
  <c r="L38" i="4"/>
  <c r="P31" i="4"/>
  <c r="P27" i="4"/>
  <c r="N20" i="4"/>
  <c r="P20" i="4" s="1"/>
  <c r="L20" i="4"/>
  <c r="P14" i="4"/>
  <c r="P35" i="4"/>
  <c r="P26" i="4"/>
  <c r="N41" i="4"/>
  <c r="P41" i="4" s="1"/>
  <c r="L41" i="4"/>
  <c r="P28" i="4"/>
  <c r="N21" i="4"/>
  <c r="P21" i="4" s="1"/>
  <c r="L21" i="4"/>
  <c r="L15" i="4"/>
  <c r="N15" i="4"/>
  <c r="P15" i="4" s="1"/>
  <c r="C2" i="25"/>
  <c r="R56" i="1" s="1"/>
  <c r="N37" i="4" l="1"/>
  <c r="H34" i="4"/>
  <c r="H13" i="4"/>
  <c r="J13" i="4" s="1"/>
  <c r="N34" i="4"/>
  <c r="P34" i="4" s="1"/>
  <c r="N13" i="4"/>
  <c r="P13" i="4" s="1"/>
  <c r="R68" i="1"/>
  <c r="C14" i="25"/>
  <c r="G13" i="4"/>
  <c r="H40" i="4" l="1"/>
  <c r="J34" i="4"/>
  <c r="N40" i="4"/>
  <c r="K61" i="5"/>
  <c r="K47" i="5"/>
  <c r="K24" i="5"/>
  <c r="K15" i="5"/>
  <c r="E56" i="5"/>
  <c r="E41" i="5"/>
  <c r="E33" i="5"/>
  <c r="E24" i="5"/>
  <c r="K10" i="5" l="1"/>
  <c r="K17" i="5" s="1"/>
  <c r="E35" i="5"/>
  <c r="K33" i="5"/>
  <c r="K35" i="5" s="1"/>
  <c r="E10" i="5"/>
  <c r="E15" i="5"/>
  <c r="E47" i="5"/>
  <c r="E48" i="5" s="1"/>
  <c r="E61" i="5"/>
  <c r="E63" i="5" s="1"/>
  <c r="K41" i="5"/>
  <c r="K48" i="5" s="1"/>
  <c r="K56" i="5"/>
  <c r="K63" i="5" s="1"/>
  <c r="E16" i="4"/>
  <c r="K37" i="4"/>
  <c r="P37" i="4" s="1"/>
  <c r="E37" i="4"/>
  <c r="E40" i="4" l="1"/>
  <c r="J40" i="4" s="1"/>
  <c r="J37" i="4"/>
  <c r="K40" i="4"/>
  <c r="P40" i="4" s="1"/>
  <c r="E17" i="5"/>
  <c r="E17" i="4"/>
  <c r="E23" i="4" s="1"/>
  <c r="K16" i="4"/>
  <c r="E50" i="5"/>
  <c r="E64" i="5" s="1"/>
  <c r="K50" i="5"/>
  <c r="K64" i="5" s="1"/>
  <c r="K65" i="5" s="1"/>
  <c r="K46" i="4" l="1"/>
  <c r="K17" i="4"/>
  <c r="K23" i="4" s="1"/>
  <c r="E65" i="5"/>
  <c r="F37" i="4" l="1"/>
  <c r="Q68" i="1"/>
  <c r="P68" i="1"/>
  <c r="O68" i="1"/>
  <c r="N68" i="1"/>
  <c r="L37" i="4"/>
  <c r="U70" i="1"/>
  <c r="U71" i="1" s="1"/>
  <c r="G37" i="1"/>
  <c r="G31" i="1"/>
  <c r="G23" i="1"/>
  <c r="L40" i="4" l="1"/>
  <c r="F61" i="5"/>
  <c r="F40" i="4"/>
  <c r="K13" i="2"/>
  <c r="P54" i="3"/>
  <c r="P60" i="3" s="1"/>
  <c r="N16" i="4"/>
  <c r="P16" i="4" s="1"/>
  <c r="L45" i="4"/>
  <c r="H45" i="4"/>
  <c r="J45" i="4" s="1"/>
  <c r="F57" i="2"/>
  <c r="F58" i="2"/>
  <c r="F24" i="3"/>
  <c r="F56" i="2"/>
  <c r="Q43" i="2"/>
  <c r="U22" i="1"/>
  <c r="F59" i="2"/>
  <c r="H22" i="4"/>
  <c r="J22" i="4" s="1"/>
  <c r="L22" i="4"/>
  <c r="F56" i="5"/>
  <c r="L33" i="5"/>
  <c r="N15" i="5"/>
  <c r="F54" i="3"/>
  <c r="F60" i="3" s="1"/>
  <c r="AE24" i="3"/>
  <c r="K80" i="3"/>
  <c r="F53" i="2"/>
  <c r="F33" i="5"/>
  <c r="K24" i="3"/>
  <c r="Z54" i="3"/>
  <c r="Z60" i="3" s="1"/>
  <c r="K73" i="3"/>
  <c r="U41" i="1"/>
  <c r="F55" i="2"/>
  <c r="F41" i="5"/>
  <c r="L47" i="5"/>
  <c r="N33" i="5"/>
  <c r="N56" i="5"/>
  <c r="N61" i="5"/>
  <c r="U24" i="3"/>
  <c r="U43" i="3"/>
  <c r="F16" i="4"/>
  <c r="H16" i="4"/>
  <c r="J16" i="4" s="1"/>
  <c r="L16" i="4"/>
  <c r="K9" i="2"/>
  <c r="BJ54" i="2"/>
  <c r="BJ60" i="2" s="1"/>
  <c r="F8" i="2"/>
  <c r="F13" i="2"/>
  <c r="K17" i="2"/>
  <c r="F51" i="2"/>
  <c r="F9" i="2"/>
  <c r="K19" i="2"/>
  <c r="AU54" i="2"/>
  <c r="AU60" i="2" s="1"/>
  <c r="K8" i="2"/>
  <c r="U35" i="1"/>
  <c r="L24" i="5"/>
  <c r="U54" i="3"/>
  <c r="U60" i="3" s="1"/>
  <c r="Q24" i="2"/>
  <c r="AU24" i="2"/>
  <c r="BJ43" i="2"/>
  <c r="P24" i="3"/>
  <c r="Z24" i="3"/>
  <c r="AE54" i="3"/>
  <c r="AE60" i="3" s="1"/>
  <c r="F22" i="4"/>
  <c r="F15" i="5"/>
  <c r="N47" i="5"/>
  <c r="L41" i="5"/>
  <c r="L15" i="5"/>
  <c r="L10" i="5"/>
  <c r="H61" i="5"/>
  <c r="F47" i="5"/>
  <c r="F24" i="5"/>
  <c r="H10" i="5"/>
  <c r="N22" i="4"/>
  <c r="P22" i="4" s="1"/>
  <c r="F45" i="4"/>
  <c r="F80" i="3"/>
  <c r="F73" i="3"/>
  <c r="AE43" i="3"/>
  <c r="Z43" i="3"/>
  <c r="P43" i="3"/>
  <c r="F21" i="2"/>
  <c r="K54" i="3"/>
  <c r="K60" i="3" s="1"/>
  <c r="K46" i="2"/>
  <c r="K48" i="2"/>
  <c r="K43" i="3"/>
  <c r="F43" i="3"/>
  <c r="K57" i="2"/>
  <c r="K50" i="2"/>
  <c r="K52" i="2"/>
  <c r="BJ24" i="2"/>
  <c r="K21" i="2"/>
  <c r="K23" i="2"/>
  <c r="K12" i="2"/>
  <c r="F46" i="2"/>
  <c r="F48" i="2"/>
  <c r="F50" i="2"/>
  <c r="F52" i="2"/>
  <c r="F27" i="2"/>
  <c r="F31" i="2"/>
  <c r="F35" i="2"/>
  <c r="F39" i="2"/>
  <c r="AU43" i="2"/>
  <c r="F17" i="2"/>
  <c r="U16" i="1"/>
  <c r="L56" i="5"/>
  <c r="L61" i="5"/>
  <c r="N24" i="5"/>
  <c r="N41" i="5"/>
  <c r="N10" i="5"/>
  <c r="F47" i="2"/>
  <c r="K11" i="2"/>
  <c r="F11" i="2"/>
  <c r="K16" i="2"/>
  <c r="K18" i="2"/>
  <c r="K20" i="2"/>
  <c r="K22" i="2"/>
  <c r="K26" i="2"/>
  <c r="K28" i="2"/>
  <c r="K30" i="2"/>
  <c r="K32" i="2"/>
  <c r="K34" i="2"/>
  <c r="K36" i="2"/>
  <c r="K38" i="2"/>
  <c r="K40" i="2"/>
  <c r="K42" i="2"/>
  <c r="K47" i="2"/>
  <c r="K49" i="2"/>
  <c r="K51" i="2"/>
  <c r="K53" i="2"/>
  <c r="F49" i="2"/>
  <c r="F19" i="2"/>
  <c r="F23" i="2"/>
  <c r="F29" i="2"/>
  <c r="F33" i="2"/>
  <c r="F37" i="2"/>
  <c r="F41" i="2"/>
  <c r="F10" i="2"/>
  <c r="F12" i="2"/>
  <c r="AF54" i="2"/>
  <c r="K10" i="2"/>
  <c r="K56" i="2"/>
  <c r="K58" i="2"/>
  <c r="K55" i="2"/>
  <c r="K59" i="2"/>
  <c r="AF24" i="2"/>
  <c r="AF43" i="2"/>
  <c r="Q54" i="2"/>
  <c r="Q60" i="2" s="1"/>
  <c r="K27" i="2"/>
  <c r="K29" i="2"/>
  <c r="K31" i="2"/>
  <c r="K33" i="2"/>
  <c r="K35" i="2"/>
  <c r="K37" i="2"/>
  <c r="K39" i="2"/>
  <c r="K41" i="2"/>
  <c r="F16" i="2"/>
  <c r="F18" i="2"/>
  <c r="F20" i="2"/>
  <c r="F22" i="2"/>
  <c r="F26" i="2"/>
  <c r="F28" i="2"/>
  <c r="F30" i="2"/>
  <c r="F32" i="2"/>
  <c r="F34" i="2"/>
  <c r="F36" i="2"/>
  <c r="F38" i="2"/>
  <c r="F40" i="2"/>
  <c r="F42" i="2"/>
  <c r="P24" i="5" l="1"/>
  <c r="J61" i="5"/>
  <c r="P10" i="5"/>
  <c r="P47" i="5"/>
  <c r="P33" i="5"/>
  <c r="P61" i="5"/>
  <c r="P56" i="5"/>
  <c r="P41" i="5"/>
  <c r="P15" i="5"/>
  <c r="L35" i="5"/>
  <c r="N17" i="5"/>
  <c r="N48" i="5"/>
  <c r="N63" i="5"/>
  <c r="K82" i="3"/>
  <c r="K64" i="2" s="1"/>
  <c r="H24" i="5"/>
  <c r="J24" i="5" s="1"/>
  <c r="H15" i="5"/>
  <c r="J15" i="5" s="1"/>
  <c r="Z61" i="3"/>
  <c r="Z62" i="3" s="1"/>
  <c r="F10" i="5"/>
  <c r="F17" i="5" s="1"/>
  <c r="F5" i="3" s="1"/>
  <c r="F35" i="5"/>
  <c r="F63" i="5"/>
  <c r="Z5" i="3" s="1"/>
  <c r="U36" i="1"/>
  <c r="U42" i="1" s="1"/>
  <c r="U72" i="1" s="1"/>
  <c r="L17" i="4"/>
  <c r="L23" i="4" s="1"/>
  <c r="AF5" i="2" s="1"/>
  <c r="H41" i="5"/>
  <c r="J41" i="5" s="1"/>
  <c r="L48" i="5"/>
  <c r="F48" i="5"/>
  <c r="F17" i="4"/>
  <c r="N17" i="4"/>
  <c r="P17" i="4" s="1"/>
  <c r="L46" i="4"/>
  <c r="BJ5" i="2" s="1"/>
  <c r="N45" i="4"/>
  <c r="P45" i="4" s="1"/>
  <c r="H46" i="4"/>
  <c r="F46" i="4"/>
  <c r="AU5" i="2" s="1"/>
  <c r="H17" i="4"/>
  <c r="U61" i="3"/>
  <c r="U62" i="3" s="1"/>
  <c r="Q61" i="2"/>
  <c r="Q62" i="2" s="1"/>
  <c r="N35" i="5"/>
  <c r="F61" i="3"/>
  <c r="F62" i="3" s="1"/>
  <c r="P61" i="3"/>
  <c r="P62" i="3" s="1"/>
  <c r="AE61" i="3"/>
  <c r="AE62" i="3" s="1"/>
  <c r="L17" i="5"/>
  <c r="K5" i="3" s="1"/>
  <c r="AU61" i="2"/>
  <c r="AU62" i="2" s="1"/>
  <c r="K43" i="2"/>
  <c r="BJ61" i="2"/>
  <c r="BJ62" i="2" s="1"/>
  <c r="H56" i="5"/>
  <c r="J56" i="5" s="1"/>
  <c r="H47" i="5"/>
  <c r="J47" i="5" s="1"/>
  <c r="H33" i="5"/>
  <c r="J33" i="5" s="1"/>
  <c r="F82" i="3"/>
  <c r="F64" i="2" s="1"/>
  <c r="K61" i="3"/>
  <c r="K62" i="3" s="1"/>
  <c r="L63" i="5"/>
  <c r="AE5" i="3" s="1"/>
  <c r="K24" i="2"/>
  <c r="K54" i="2"/>
  <c r="AF60" i="2"/>
  <c r="K60" i="2" s="1"/>
  <c r="K14" i="2"/>
  <c r="I14" i="1"/>
  <c r="I83" i="1"/>
  <c r="F75" i="1"/>
  <c r="D75" i="1"/>
  <c r="I68" i="1"/>
  <c r="I63" i="1"/>
  <c r="I55" i="1"/>
  <c r="I37" i="1"/>
  <c r="I31" i="1"/>
  <c r="I23" i="1"/>
  <c r="AU6" i="2" l="1"/>
  <c r="AU63" i="2" s="1"/>
  <c r="J10" i="5"/>
  <c r="H23" i="4"/>
  <c r="J17" i="4"/>
  <c r="P35" i="5"/>
  <c r="N23" i="4"/>
  <c r="P23" i="4" s="1"/>
  <c r="K6" i="3"/>
  <c r="K63" i="3" s="1"/>
  <c r="P17" i="5"/>
  <c r="AE6" i="3"/>
  <c r="AE63" i="3" s="1"/>
  <c r="P63" i="5"/>
  <c r="P48" i="5"/>
  <c r="I75" i="1"/>
  <c r="L50" i="5"/>
  <c r="U5" i="3" s="1"/>
  <c r="K5" i="2" s="1"/>
  <c r="H35" i="5"/>
  <c r="J35" i="5" s="1"/>
  <c r="N50" i="5"/>
  <c r="F50" i="5"/>
  <c r="F64" i="5" s="1"/>
  <c r="F65" i="5" s="1"/>
  <c r="H63" i="5"/>
  <c r="H17" i="5"/>
  <c r="H48" i="5"/>
  <c r="J48" i="5" s="1"/>
  <c r="N46" i="4"/>
  <c r="P46" i="4" s="1"/>
  <c r="F61" i="2"/>
  <c r="F62" i="2"/>
  <c r="AF61" i="2"/>
  <c r="I56" i="1"/>
  <c r="I64" i="1" s="1"/>
  <c r="Q6" i="2" l="1"/>
  <c r="Q63" i="2" s="1"/>
  <c r="J23" i="4"/>
  <c r="Z6" i="3"/>
  <c r="Z63" i="3" s="1"/>
  <c r="J63" i="5"/>
  <c r="F6" i="3"/>
  <c r="F63" i="3" s="1"/>
  <c r="J17" i="5"/>
  <c r="BJ6" i="2"/>
  <c r="BJ63" i="2" s="1"/>
  <c r="U6" i="3"/>
  <c r="U63" i="3" s="1"/>
  <c r="P50" i="5"/>
  <c r="AF6" i="2"/>
  <c r="L64" i="5"/>
  <c r="L65" i="5" s="1"/>
  <c r="L66" i="5" s="1"/>
  <c r="N64" i="5"/>
  <c r="H50" i="5"/>
  <c r="P5" i="3"/>
  <c r="I84" i="1"/>
  <c r="Q77" i="1"/>
  <c r="Q79" i="1"/>
  <c r="K61" i="2"/>
  <c r="AF62" i="2"/>
  <c r="K6" i="2" l="1"/>
  <c r="N54" i="2" s="1"/>
  <c r="H64" i="5"/>
  <c r="J50" i="5"/>
  <c r="N65" i="5"/>
  <c r="P64" i="5"/>
  <c r="P6" i="3"/>
  <c r="AF63" i="2"/>
  <c r="K63" i="2" s="1"/>
  <c r="K65" i="2" s="1"/>
  <c r="K68" i="2" s="1"/>
  <c r="K70" i="2" s="1"/>
  <c r="K62" i="2"/>
  <c r="H65" i="5" l="1"/>
  <c r="J64" i="5"/>
  <c r="N66" i="5"/>
  <c r="P66" i="5" s="1"/>
  <c r="P65" i="5"/>
  <c r="P63" i="3"/>
  <c r="F63" i="2" s="1"/>
  <c r="F65" i="2" s="1"/>
  <c r="F68" i="2" s="1"/>
  <c r="F70" i="2" s="1"/>
  <c r="F6" i="2"/>
  <c r="O54" i="2" s="1"/>
  <c r="G47" i="5"/>
  <c r="B7" i="5"/>
  <c r="B8" i="5" s="1"/>
  <c r="Q6" i="5"/>
  <c r="Q5" i="5"/>
  <c r="Q4" i="5"/>
  <c r="Q3" i="5"/>
  <c r="M40" i="4"/>
  <c r="G40" i="4"/>
  <c r="B6" i="4"/>
  <c r="AE77" i="3"/>
  <c r="AE76" i="3"/>
  <c r="AE75" i="3"/>
  <c r="AE74" i="3"/>
  <c r="B73" i="3"/>
  <c r="B74" i="3" s="1"/>
  <c r="B75" i="3" s="1"/>
  <c r="B76" i="3" s="1"/>
  <c r="B77" i="3" s="1"/>
  <c r="B78" i="3" s="1"/>
  <c r="B79" i="3" s="1"/>
  <c r="B80" i="3" s="1"/>
  <c r="B81" i="3" s="1"/>
  <c r="B82" i="3" s="1"/>
  <c r="AE72" i="3"/>
  <c r="AE71" i="3"/>
  <c r="AE70" i="3"/>
  <c r="AI6" i="3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AI48" i="3" s="1"/>
  <c r="AI49" i="3" s="1"/>
  <c r="AI50" i="3" s="1"/>
  <c r="AI51" i="3" s="1"/>
  <c r="AI52" i="3" s="1"/>
  <c r="AI53" i="3" s="1"/>
  <c r="AI54" i="3" s="1"/>
  <c r="AI55" i="3" s="1"/>
  <c r="AI56" i="3" s="1"/>
  <c r="AI57" i="3" s="1"/>
  <c r="AI58" i="3" s="1"/>
  <c r="AI59" i="3" s="1"/>
  <c r="AI60" i="3" s="1"/>
  <c r="AI61" i="3" s="1"/>
  <c r="AI62" i="3" s="1"/>
  <c r="AI63" i="3" s="1"/>
  <c r="AI64" i="3" s="1"/>
  <c r="AI65" i="3" s="1"/>
  <c r="AI66" i="3" s="1"/>
  <c r="AI67" i="3" s="1"/>
  <c r="AI68" i="3" s="1"/>
  <c r="AI69" i="3" s="1"/>
  <c r="AI70" i="3" s="1"/>
  <c r="AI71" i="3" s="1"/>
  <c r="AI72" i="3" s="1"/>
  <c r="AI73" i="3" s="1"/>
  <c r="AI74" i="3" s="1"/>
  <c r="AI75" i="3" s="1"/>
  <c r="AI76" i="3" s="1"/>
  <c r="AI77" i="3" s="1"/>
  <c r="AI78" i="3" s="1"/>
  <c r="AI79" i="3" s="1"/>
  <c r="AI80" i="3" s="1"/>
  <c r="AI81" i="3" s="1"/>
  <c r="AI82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AJ76" i="2"/>
  <c r="AJ75" i="2"/>
  <c r="AJ74" i="2"/>
  <c r="AJ73" i="2"/>
  <c r="AJ72" i="2"/>
  <c r="AJ71" i="2"/>
  <c r="AJ70" i="2"/>
  <c r="N70" i="2"/>
  <c r="AJ69" i="2"/>
  <c r="N69" i="2"/>
  <c r="AJ68" i="2"/>
  <c r="BN77" i="2"/>
  <c r="BI77" i="2"/>
  <c r="BD77" i="2"/>
  <c r="AY77" i="2"/>
  <c r="AT77" i="2"/>
  <c r="AJ67" i="2"/>
  <c r="N67" i="2"/>
  <c r="AJ66" i="2"/>
  <c r="N66" i="2"/>
  <c r="N61" i="2"/>
  <c r="N60" i="2"/>
  <c r="N57" i="2"/>
  <c r="N56" i="2"/>
  <c r="F54" i="2"/>
  <c r="N53" i="2"/>
  <c r="N52" i="2"/>
  <c r="N49" i="2"/>
  <c r="N48" i="2"/>
  <c r="N47" i="2"/>
  <c r="N46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4" i="2"/>
  <c r="N23" i="2"/>
  <c r="N22" i="2"/>
  <c r="N21" i="2"/>
  <c r="N20" i="2"/>
  <c r="N19" i="2"/>
  <c r="N18" i="2"/>
  <c r="N17" i="2"/>
  <c r="N16" i="2"/>
  <c r="F14" i="2"/>
  <c r="N14" i="2"/>
  <c r="N13" i="2"/>
  <c r="N12" i="2"/>
  <c r="N11" i="2"/>
  <c r="N10" i="2"/>
  <c r="N9" i="2"/>
  <c r="N8" i="2"/>
  <c r="BX6" i="2"/>
  <c r="BX7" i="2" s="1"/>
  <c r="BX8" i="2" s="1"/>
  <c r="BX9" i="2" s="1"/>
  <c r="BX10" i="2" s="1"/>
  <c r="BX11" i="2" s="1"/>
  <c r="BX12" i="2" s="1"/>
  <c r="BX13" i="2" s="1"/>
  <c r="BX14" i="2" s="1"/>
  <c r="BX15" i="2" s="1"/>
  <c r="BX16" i="2" s="1"/>
  <c r="BX17" i="2" s="1"/>
  <c r="BX18" i="2" s="1"/>
  <c r="BX19" i="2" s="1"/>
  <c r="BX20" i="2" s="1"/>
  <c r="BX21" i="2" s="1"/>
  <c r="BX22" i="2" s="1"/>
  <c r="BX23" i="2" s="1"/>
  <c r="BX24" i="2" s="1"/>
  <c r="BX25" i="2" s="1"/>
  <c r="BX26" i="2" s="1"/>
  <c r="BX27" i="2" s="1"/>
  <c r="BX28" i="2" s="1"/>
  <c r="BX29" i="2" s="1"/>
  <c r="BX30" i="2" s="1"/>
  <c r="BX31" i="2" s="1"/>
  <c r="BX32" i="2" s="1"/>
  <c r="BX33" i="2" s="1"/>
  <c r="BX34" i="2" s="1"/>
  <c r="BX35" i="2" s="1"/>
  <c r="BX36" i="2" s="1"/>
  <c r="BX37" i="2" s="1"/>
  <c r="BX38" i="2" s="1"/>
  <c r="BX39" i="2" s="1"/>
  <c r="BX40" i="2" s="1"/>
  <c r="BX41" i="2" s="1"/>
  <c r="BX42" i="2" s="1"/>
  <c r="BX43" i="2" s="1"/>
  <c r="BX44" i="2" s="1"/>
  <c r="BX45" i="2" s="1"/>
  <c r="BX46" i="2" s="1"/>
  <c r="BX47" i="2" s="1"/>
  <c r="BX48" i="2" s="1"/>
  <c r="BX49" i="2" s="1"/>
  <c r="BX50" i="2" s="1"/>
  <c r="BX51" i="2" s="1"/>
  <c r="BX52" i="2" s="1"/>
  <c r="BX53" i="2" s="1"/>
  <c r="BX54" i="2" s="1"/>
  <c r="BX55" i="2" s="1"/>
  <c r="BX56" i="2" s="1"/>
  <c r="BX57" i="2" s="1"/>
  <c r="BX58" i="2" s="1"/>
  <c r="BX59" i="2" s="1"/>
  <c r="BX60" i="2" s="1"/>
  <c r="BX61" i="2" s="1"/>
  <c r="BX62" i="2" s="1"/>
  <c r="BX63" i="2" s="1"/>
  <c r="BX64" i="2" s="1"/>
  <c r="BX65" i="2" s="1"/>
  <c r="BX66" i="2" s="1"/>
  <c r="BX67" i="2" s="1"/>
  <c r="BX68" i="2" s="1"/>
  <c r="BX69" i="2" s="1"/>
  <c r="BX70" i="2" s="1"/>
  <c r="BX71" i="2" s="1"/>
  <c r="BX72" i="2" s="1"/>
  <c r="BX73" i="2" s="1"/>
  <c r="BX74" i="2" s="1"/>
  <c r="BX75" i="2" s="1"/>
  <c r="BX76" i="2" s="1"/>
  <c r="BX77" i="2" s="1"/>
  <c r="BX78" i="2" s="1"/>
  <c r="BX79" i="2" s="1"/>
  <c r="BX80" i="2" s="1"/>
  <c r="BX81" i="2" s="1"/>
  <c r="BX82" i="2" s="1"/>
  <c r="BX83" i="2" s="1"/>
  <c r="N68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H66" i="5" l="1"/>
  <c r="J65" i="5"/>
  <c r="O20" i="2"/>
  <c r="I29" i="2"/>
  <c r="I16" i="2"/>
  <c r="O9" i="2"/>
  <c r="I13" i="2"/>
  <c r="I19" i="2"/>
  <c r="I8" i="2"/>
  <c r="O43" i="2"/>
  <c r="I32" i="2"/>
  <c r="I9" i="2"/>
  <c r="I53" i="2"/>
  <c r="I57" i="2"/>
  <c r="O62" i="2"/>
  <c r="O11" i="2"/>
  <c r="O33" i="2"/>
  <c r="I37" i="2"/>
  <c r="I40" i="2"/>
  <c r="I10" i="2"/>
  <c r="I12" i="2"/>
  <c r="O13" i="2"/>
  <c r="O41" i="2"/>
  <c r="I11" i="2"/>
  <c r="O16" i="2"/>
  <c r="I20" i="2"/>
  <c r="I23" i="2"/>
  <c r="I26" i="2"/>
  <c r="I28" i="2"/>
  <c r="O29" i="2"/>
  <c r="I33" i="2"/>
  <c r="I36" i="2"/>
  <c r="O37" i="2"/>
  <c r="I41" i="2"/>
  <c r="O50" i="2"/>
  <c r="I54" i="2"/>
  <c r="I58" i="2"/>
  <c r="O65" i="2"/>
  <c r="I17" i="2"/>
  <c r="O18" i="2"/>
  <c r="I22" i="2"/>
  <c r="I30" i="2"/>
  <c r="O31" i="2"/>
  <c r="I35" i="2"/>
  <c r="I38" i="2"/>
  <c r="O39" i="2"/>
  <c r="I47" i="2"/>
  <c r="I49" i="2"/>
  <c r="O58" i="2"/>
  <c r="I62" i="2"/>
  <c r="I18" i="2"/>
  <c r="I21" i="2"/>
  <c r="O22" i="2"/>
  <c r="O24" i="2"/>
  <c r="O27" i="2"/>
  <c r="I31" i="2"/>
  <c r="I34" i="2"/>
  <c r="O35" i="2"/>
  <c r="I39" i="2"/>
  <c r="I42" i="2"/>
  <c r="I46" i="2"/>
  <c r="O47" i="2"/>
  <c r="I50" i="2"/>
  <c r="I61" i="2"/>
  <c r="I65" i="2"/>
  <c r="E46" i="4"/>
  <c r="J46" i="4" s="1"/>
  <c r="F24" i="2"/>
  <c r="I24" i="2" s="1"/>
  <c r="F60" i="2"/>
  <c r="I60" i="2" s="1"/>
  <c r="F43" i="2"/>
  <c r="I43" i="2" s="1"/>
  <c r="Q8" i="5"/>
  <c r="B9" i="5"/>
  <c r="Q7" i="5"/>
  <c r="I14" i="2"/>
  <c r="I27" i="2"/>
  <c r="AO77" i="2"/>
  <c r="I69" i="2"/>
  <c r="O68" i="2"/>
  <c r="I67" i="2"/>
  <c r="I66" i="2"/>
  <c r="O63" i="2"/>
  <c r="O61" i="2"/>
  <c r="O59" i="2"/>
  <c r="O57" i="2"/>
  <c r="O55" i="2"/>
  <c r="O53" i="2"/>
  <c r="O51" i="2"/>
  <c r="O49" i="2"/>
  <c r="O8" i="2"/>
  <c r="O10" i="2"/>
  <c r="O12" i="2"/>
  <c r="O14" i="2"/>
  <c r="O17" i="2"/>
  <c r="O19" i="2"/>
  <c r="O21" i="2"/>
  <c r="O23" i="2"/>
  <c r="O26" i="2"/>
  <c r="O28" i="2"/>
  <c r="O30" i="2"/>
  <c r="O32" i="2"/>
  <c r="O34" i="2"/>
  <c r="O36" i="2"/>
  <c r="O38" i="2"/>
  <c r="O40" i="2"/>
  <c r="O42" i="2"/>
  <c r="O46" i="2"/>
  <c r="I48" i="2"/>
  <c r="O48" i="2"/>
  <c r="N50" i="2"/>
  <c r="I51" i="2"/>
  <c r="N51" i="2"/>
  <c r="I52" i="2"/>
  <c r="O52" i="2"/>
  <c r="I55" i="2"/>
  <c r="N55" i="2"/>
  <c r="I56" i="2"/>
  <c r="O56" i="2"/>
  <c r="N58" i="2"/>
  <c r="I59" i="2"/>
  <c r="N59" i="2"/>
  <c r="O60" i="2"/>
  <c r="N62" i="2"/>
  <c r="I63" i="2"/>
  <c r="N63" i="2"/>
  <c r="N65" i="2"/>
  <c r="O66" i="2"/>
  <c r="O67" i="2"/>
  <c r="I68" i="2"/>
  <c r="O69" i="2"/>
  <c r="I70" i="2"/>
  <c r="O70" i="2"/>
  <c r="BS77" i="2"/>
  <c r="AJ77" i="2" l="1"/>
  <c r="B10" i="5"/>
  <c r="Q9" i="5"/>
  <c r="B11" i="5" l="1"/>
  <c r="Q10" i="5"/>
  <c r="B12" i="5" l="1"/>
  <c r="Q11" i="5"/>
  <c r="Q12" i="5" l="1"/>
  <c r="B13" i="5"/>
  <c r="B14" i="5" l="1"/>
  <c r="Q13" i="5"/>
  <c r="Q14" i="5" l="1"/>
  <c r="B15" i="5"/>
  <c r="Q15" i="5" l="1"/>
  <c r="B16" i="5"/>
  <c r="B17" i="5" l="1"/>
  <c r="Q16" i="5"/>
  <c r="B18" i="5" l="1"/>
  <c r="Q17" i="5"/>
  <c r="B19" i="5" l="1"/>
  <c r="Q18" i="5"/>
  <c r="Q19" i="5" l="1"/>
  <c r="B20" i="5"/>
  <c r="B21" i="5" l="1"/>
  <c r="Q20" i="5"/>
  <c r="Q21" i="5" l="1"/>
  <c r="B22" i="5"/>
  <c r="B23" i="5" l="1"/>
  <c r="Q22" i="5"/>
  <c r="Q23" i="5" l="1"/>
  <c r="B24" i="5"/>
  <c r="Q24" i="5" l="1"/>
  <c r="B25" i="5"/>
  <c r="B26" i="5" l="1"/>
  <c r="Q25" i="5"/>
  <c r="Q26" i="5" l="1"/>
  <c r="B27" i="5"/>
  <c r="B28" i="5" l="1"/>
  <c r="Q27" i="5"/>
  <c r="Q28" i="5" l="1"/>
  <c r="B29" i="5"/>
  <c r="B30" i="5" l="1"/>
  <c r="Q29" i="5"/>
  <c r="Q30" i="5" l="1"/>
  <c r="B31" i="5"/>
  <c r="B32" i="5" l="1"/>
  <c r="Q31" i="5"/>
  <c r="Q32" i="5" l="1"/>
  <c r="B33" i="5"/>
  <c r="Q33" i="5" l="1"/>
  <c r="B34" i="5"/>
  <c r="B35" i="5" l="1"/>
  <c r="Q34" i="5"/>
  <c r="B36" i="5" l="1"/>
  <c r="Q35" i="5"/>
  <c r="Q36" i="5" l="1"/>
  <c r="B37" i="5"/>
  <c r="B38" i="5" l="1"/>
  <c r="Q37" i="5"/>
  <c r="Q38" i="5" l="1"/>
  <c r="B39" i="5"/>
  <c r="B40" i="5" l="1"/>
  <c r="Q39" i="5"/>
  <c r="Q40" i="5" l="1"/>
  <c r="B41" i="5"/>
  <c r="Q41" i="5" l="1"/>
  <c r="B42" i="5"/>
  <c r="B43" i="5" l="1"/>
  <c r="Q42" i="5"/>
  <c r="Q43" i="5" l="1"/>
  <c r="B44" i="5"/>
  <c r="B45" i="5" l="1"/>
  <c r="Q44" i="5"/>
  <c r="Q45" i="5" l="1"/>
  <c r="B46" i="5"/>
  <c r="B47" i="5" l="1"/>
  <c r="Q46" i="5"/>
  <c r="Q47" i="5" l="1"/>
  <c r="B48" i="5"/>
  <c r="Q48" i="5" l="1"/>
  <c r="B49" i="5"/>
  <c r="B50" i="5" l="1"/>
  <c r="Q49" i="5"/>
  <c r="B51" i="5" l="1"/>
  <c r="Q50" i="5"/>
  <c r="B52" i="5" l="1"/>
  <c r="Q51" i="5"/>
  <c r="Q52" i="5" l="1"/>
  <c r="B53" i="5"/>
  <c r="B54" i="5" l="1"/>
  <c r="Q53" i="5"/>
  <c r="Q54" i="5" l="1"/>
  <c r="B55" i="5"/>
  <c r="B56" i="5" l="1"/>
  <c r="Q55" i="5"/>
  <c r="B57" i="5" l="1"/>
  <c r="Q56" i="5"/>
  <c r="Q57" i="5" l="1"/>
  <c r="B58" i="5"/>
  <c r="B59" i="5" l="1"/>
  <c r="Q58" i="5"/>
  <c r="Q59" i="5" l="1"/>
  <c r="B60" i="5"/>
  <c r="B61" i="5" l="1"/>
  <c r="Q60" i="5"/>
  <c r="B62" i="5" l="1"/>
  <c r="Q61" i="5"/>
  <c r="Q62" i="5" l="1"/>
  <c r="B63" i="5"/>
  <c r="Q63" i="5" l="1"/>
  <c r="B64" i="5"/>
  <c r="Q64" i="5" l="1"/>
  <c r="B65" i="5"/>
  <c r="Q65" i="5" l="1"/>
  <c r="B66" i="5"/>
  <c r="Q66" i="5" s="1"/>
  <c r="L28" i="1" l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F23" i="4"/>
  <c r="Q5" i="2" l="1"/>
  <c r="F5" i="2" s="1"/>
  <c r="F66" i="5"/>
  <c r="J6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D2" authorId="0" shapeId="0" xr:uid="{6E9D2AF8-A72D-4100-A9F7-09945EC4CD02}">
      <text>
        <r>
          <rPr>
            <sz val="9"/>
            <color indexed="81"/>
            <rFont val="Tahoma"/>
            <family val="2"/>
          </rPr>
          <t>Account_Balance_YTD(acctdept: {Map!C2})</t>
        </r>
      </text>
    </comment>
    <comment ref="E2" authorId="0" shapeId="0" xr:uid="{2EB67442-28FC-4773-BF13-45F86C542157}">
      <text>
        <r>
          <rPr>
            <sz val="9"/>
            <color indexed="81"/>
            <rFont val="Tahoma"/>
            <family val="2"/>
          </rPr>
          <t>Account_Balance_YTD(acctdept: {Map!D2})</t>
        </r>
      </text>
    </comment>
    <comment ref="F2" authorId="0" shapeId="0" xr:uid="{54FE1B62-2C26-4E68-86B5-6FE18AA4BE3E}">
      <text>
        <r>
          <rPr>
            <sz val="9"/>
            <color indexed="81"/>
            <rFont val="Tahoma"/>
            <family val="2"/>
          </rPr>
          <t>Account_Balance_YTD(acctdept: {Map!E2})</t>
        </r>
      </text>
    </comment>
    <comment ref="G2" authorId="0" shapeId="0" xr:uid="{6213FA64-4DD4-44B6-AF64-77C437BAB054}">
      <text>
        <r>
          <rPr>
            <sz val="9"/>
            <color indexed="81"/>
            <rFont val="Tahoma"/>
            <family val="2"/>
          </rPr>
          <t>Account_Balance_YTD(acctdept: {Map!F2})</t>
        </r>
      </text>
    </comment>
    <comment ref="H2" authorId="0" shapeId="0" xr:uid="{55EF7115-20A7-46E4-AFD1-682857F132C8}">
      <text>
        <r>
          <rPr>
            <sz val="9"/>
            <color indexed="81"/>
            <rFont val="Tahoma"/>
            <family val="2"/>
          </rPr>
          <t>Account_Balance_YTD(acctdept: {Map!G2})</t>
        </r>
      </text>
    </comment>
    <comment ref="I2" authorId="0" shapeId="0" xr:uid="{6FD5F6DA-4CA5-498F-89CC-C7500519A6FF}">
      <text>
        <r>
          <rPr>
            <sz val="9"/>
            <color indexed="81"/>
            <rFont val="Tahoma"/>
            <family val="2"/>
          </rPr>
          <t>Account_Balance_YTD(acctdept: {Map!H2})</t>
        </r>
      </text>
    </comment>
    <comment ref="J2" authorId="0" shapeId="0" xr:uid="{CE9921D7-7F90-4B3A-9E0C-4366075EA8A9}">
      <text>
        <r>
          <rPr>
            <sz val="9"/>
            <color indexed="81"/>
            <rFont val="Tahoma"/>
            <family val="2"/>
          </rPr>
          <t>Account_Balance_YTD(acctdept: {Map!I2})</t>
        </r>
      </text>
    </comment>
    <comment ref="K2" authorId="0" shapeId="0" xr:uid="{8C5B212B-93CD-498D-B73C-2D3755052022}">
      <text>
        <r>
          <rPr>
            <sz val="9"/>
            <color indexed="81"/>
            <rFont val="Tahoma"/>
            <family val="2"/>
          </rPr>
          <t>Account_Balance_YTD(acctdept: {Map!J2})</t>
        </r>
      </text>
    </comment>
    <comment ref="L2" authorId="0" shapeId="0" xr:uid="{2E8323EB-ACEA-4BE9-B84F-C4450A94A053}">
      <text>
        <r>
          <rPr>
            <sz val="9"/>
            <color indexed="81"/>
            <rFont val="Tahoma"/>
            <family val="2"/>
          </rPr>
          <t>Account_Balance_YTD(acctdept: {Map!K2})</t>
        </r>
      </text>
    </comment>
    <comment ref="M2" authorId="0" shapeId="0" xr:uid="{63C2B56D-E322-458E-8FBF-CB0C7A8634F7}">
      <text>
        <r>
          <rPr>
            <sz val="9"/>
            <color indexed="81"/>
            <rFont val="Tahoma"/>
            <family val="2"/>
          </rPr>
          <t>Account_Balance_YTD(acctdept: {Map!L2})</t>
        </r>
      </text>
    </comment>
    <comment ref="D3" authorId="0" shapeId="0" xr:uid="{186AC724-49D1-4111-9154-6C3519E678EA}">
      <text>
        <r>
          <rPr>
            <sz val="9"/>
            <color indexed="81"/>
            <rFont val="Tahoma"/>
            <family val="2"/>
          </rPr>
          <t>Account_Balance_YTD(acctdept: {Map!C3})</t>
        </r>
      </text>
    </comment>
    <comment ref="E3" authorId="0" shapeId="0" xr:uid="{6B44647A-F627-47F1-8607-267C77513A9F}">
      <text>
        <r>
          <rPr>
            <sz val="9"/>
            <color indexed="81"/>
            <rFont val="Tahoma"/>
            <family val="2"/>
          </rPr>
          <t>Account_Balance_YTD(acctdept: {Map!D3})</t>
        </r>
      </text>
    </comment>
    <comment ref="F3" authorId="0" shapeId="0" xr:uid="{94C3E832-115C-4C1A-86D8-48760EF1E4FD}">
      <text>
        <r>
          <rPr>
            <sz val="9"/>
            <color indexed="81"/>
            <rFont val="Tahoma"/>
            <family val="2"/>
          </rPr>
          <t>Account_Balance_YTD(acctdept: {Map!E3})</t>
        </r>
      </text>
    </comment>
    <comment ref="G3" authorId="0" shapeId="0" xr:uid="{487EA9C7-B827-4074-94A5-4E3759915C9C}">
      <text>
        <r>
          <rPr>
            <sz val="9"/>
            <color indexed="81"/>
            <rFont val="Tahoma"/>
            <family val="2"/>
          </rPr>
          <t>Account_Balance_YTD(acctdept: {Map!F3})</t>
        </r>
      </text>
    </comment>
    <comment ref="H3" authorId="0" shapeId="0" xr:uid="{DED88595-E776-4141-8DD4-688702D76B40}">
      <text>
        <r>
          <rPr>
            <sz val="9"/>
            <color indexed="81"/>
            <rFont val="Tahoma"/>
            <family val="2"/>
          </rPr>
          <t>Account_Balance_YTD(acctdept: {Map!G3})</t>
        </r>
      </text>
    </comment>
    <comment ref="I3" authorId="0" shapeId="0" xr:uid="{F7AFB261-AD58-4E86-A058-3B476F514181}">
      <text>
        <r>
          <rPr>
            <sz val="9"/>
            <color indexed="81"/>
            <rFont val="Tahoma"/>
            <family val="2"/>
          </rPr>
          <t>Account_Balance_YTD(acctdept: {Map!H3})</t>
        </r>
      </text>
    </comment>
    <comment ref="J3" authorId="0" shapeId="0" xr:uid="{5B2E0871-BA4E-43DE-AC1B-12AB21EC97BB}">
      <text>
        <r>
          <rPr>
            <sz val="9"/>
            <color indexed="81"/>
            <rFont val="Tahoma"/>
            <family val="2"/>
          </rPr>
          <t>Account_Balance_YTD(acctdept: {Map!I3})</t>
        </r>
      </text>
    </comment>
    <comment ref="K3" authorId="0" shapeId="0" xr:uid="{37CFB4BE-BD9F-47CD-8960-EC2E1A401517}">
      <text>
        <r>
          <rPr>
            <sz val="9"/>
            <color indexed="81"/>
            <rFont val="Tahoma"/>
            <family val="2"/>
          </rPr>
          <t>Account_Balance_YTD(acctdept: {Map!J3})</t>
        </r>
      </text>
    </comment>
    <comment ref="L3" authorId="0" shapeId="0" xr:uid="{ABBBDEA9-6326-4A30-8C17-6F9C054DB5D8}">
      <text>
        <r>
          <rPr>
            <sz val="9"/>
            <color indexed="81"/>
            <rFont val="Tahoma"/>
            <family val="2"/>
          </rPr>
          <t>Account_Balance_YTD(acctdept: {Map!K3})</t>
        </r>
      </text>
    </comment>
    <comment ref="M3" authorId="0" shapeId="0" xr:uid="{CD1835C2-8751-4D57-976A-C873B74C7C4C}">
      <text>
        <r>
          <rPr>
            <sz val="9"/>
            <color indexed="81"/>
            <rFont val="Tahoma"/>
            <family val="2"/>
          </rPr>
          <t>Account_Balance_YTD(acctdept: {Map!L3})</t>
        </r>
      </text>
    </comment>
    <comment ref="D4" authorId="0" shapeId="0" xr:uid="{C21BE39A-F549-4692-ACF8-F3F5C4F28383}">
      <text>
        <r>
          <rPr>
            <sz val="9"/>
            <color indexed="81"/>
            <rFont val="Tahoma"/>
            <family val="2"/>
          </rPr>
          <t>Account_Balance_YTD(acctdept: {Map!C4})</t>
        </r>
      </text>
    </comment>
    <comment ref="E4" authorId="0" shapeId="0" xr:uid="{1AA6079C-934D-4EA1-B967-987F9D114B41}">
      <text>
        <r>
          <rPr>
            <sz val="9"/>
            <color indexed="81"/>
            <rFont val="Tahoma"/>
            <family val="2"/>
          </rPr>
          <t>Account_Balance_YTD(acctdept: {Map!D4})</t>
        </r>
      </text>
    </comment>
    <comment ref="F4" authorId="0" shapeId="0" xr:uid="{36FC022C-F958-473A-8655-8CFBF674310C}">
      <text>
        <r>
          <rPr>
            <sz val="9"/>
            <color indexed="81"/>
            <rFont val="Tahoma"/>
            <family val="2"/>
          </rPr>
          <t>Account_Balance_YTD(acctdept: {Map!E4})</t>
        </r>
      </text>
    </comment>
    <comment ref="G4" authorId="0" shapeId="0" xr:uid="{4F0FF446-4ECD-4F09-94E7-5098CBD8A84F}">
      <text>
        <r>
          <rPr>
            <sz val="9"/>
            <color indexed="81"/>
            <rFont val="Tahoma"/>
            <family val="2"/>
          </rPr>
          <t>Account_Balance_YTD(acctdept: {Map!F4})</t>
        </r>
      </text>
    </comment>
    <comment ref="H4" authorId="0" shapeId="0" xr:uid="{66316602-AE20-423B-8FF8-9046EE1C21CD}">
      <text>
        <r>
          <rPr>
            <sz val="9"/>
            <color indexed="81"/>
            <rFont val="Tahoma"/>
            <family val="2"/>
          </rPr>
          <t>Account_Balance_YTD(acctdept: {Map!G4})</t>
        </r>
      </text>
    </comment>
    <comment ref="I4" authorId="0" shapeId="0" xr:uid="{93027A7F-5C84-4521-8101-00D7DD38F7A1}">
      <text>
        <r>
          <rPr>
            <sz val="9"/>
            <color indexed="81"/>
            <rFont val="Tahoma"/>
            <family val="2"/>
          </rPr>
          <t>Account_Balance_YTD(acctdept: {Map!H4})</t>
        </r>
      </text>
    </comment>
    <comment ref="J4" authorId="0" shapeId="0" xr:uid="{4D890926-A829-4C5B-8457-3A77C10F8B1C}">
      <text>
        <r>
          <rPr>
            <sz val="9"/>
            <color indexed="81"/>
            <rFont val="Tahoma"/>
            <family val="2"/>
          </rPr>
          <t>Account_Balance_YTD(acctdept: {Map!I4})</t>
        </r>
      </text>
    </comment>
    <comment ref="K4" authorId="0" shapeId="0" xr:uid="{9A9D1A18-8F79-4338-977D-DA7EF6DF6263}">
      <text>
        <r>
          <rPr>
            <sz val="9"/>
            <color indexed="81"/>
            <rFont val="Tahoma"/>
            <family val="2"/>
          </rPr>
          <t>Account_Balance_YTD(acctdept: {Map!J4})</t>
        </r>
      </text>
    </comment>
    <comment ref="L4" authorId="0" shapeId="0" xr:uid="{84781FFD-8BD8-47C7-A378-B552FD7D41C8}">
      <text>
        <r>
          <rPr>
            <sz val="9"/>
            <color indexed="81"/>
            <rFont val="Tahoma"/>
            <family val="2"/>
          </rPr>
          <t>Account_Balance_YTD(acctdept: {Map!K4})</t>
        </r>
      </text>
    </comment>
    <comment ref="M4" authorId="0" shapeId="0" xr:uid="{635488F9-A7B7-4057-8224-867467102C85}">
      <text>
        <r>
          <rPr>
            <sz val="9"/>
            <color indexed="81"/>
            <rFont val="Tahoma"/>
            <family val="2"/>
          </rPr>
          <t>Account_Balance_YTD(acctdept: {Map!L4})</t>
        </r>
      </text>
    </comment>
    <comment ref="D5" authorId="0" shapeId="0" xr:uid="{1698A372-0BA3-40A1-89ED-ABA76AD86F52}">
      <text>
        <r>
          <rPr>
            <sz val="9"/>
            <color indexed="81"/>
            <rFont val="Tahoma"/>
            <family val="2"/>
          </rPr>
          <t>Account_Balance_YTD(acctdept: {Map!C5})</t>
        </r>
      </text>
    </comment>
    <comment ref="E5" authorId="0" shapeId="0" xr:uid="{548C97EA-D624-4BF5-9D6E-EEB6DD22A8A0}">
      <text>
        <r>
          <rPr>
            <sz val="9"/>
            <color indexed="81"/>
            <rFont val="Tahoma"/>
            <family val="2"/>
          </rPr>
          <t>Account_Balance_YTD(acctdept: {Map!D5})</t>
        </r>
      </text>
    </comment>
    <comment ref="F5" authorId="0" shapeId="0" xr:uid="{2540A673-F825-4D25-8557-70DE0A3EC78E}">
      <text>
        <r>
          <rPr>
            <sz val="9"/>
            <color indexed="81"/>
            <rFont val="Tahoma"/>
            <family val="2"/>
          </rPr>
          <t>Account_Balance_YTD(acctdept: {Map!E5})</t>
        </r>
      </text>
    </comment>
    <comment ref="G5" authorId="0" shapeId="0" xr:uid="{2964634A-AA5C-4380-8224-E83DEA7E2833}">
      <text>
        <r>
          <rPr>
            <sz val="9"/>
            <color indexed="81"/>
            <rFont val="Tahoma"/>
            <family val="2"/>
          </rPr>
          <t>Account_Balance_YTD(acctdept: {Map!F5})</t>
        </r>
      </text>
    </comment>
    <comment ref="H5" authorId="0" shapeId="0" xr:uid="{3CA54C9D-8E65-4B77-88D6-E3DC198160D2}">
      <text>
        <r>
          <rPr>
            <sz val="9"/>
            <color indexed="81"/>
            <rFont val="Tahoma"/>
            <family val="2"/>
          </rPr>
          <t>Account_Balance_YTD(acctdept: {Map!G5})</t>
        </r>
      </text>
    </comment>
    <comment ref="I5" authorId="0" shapeId="0" xr:uid="{F104DFD3-F6BB-4BB8-843A-A04A945FB94B}">
      <text>
        <r>
          <rPr>
            <sz val="9"/>
            <color indexed="81"/>
            <rFont val="Tahoma"/>
            <family val="2"/>
          </rPr>
          <t>Account_Balance_YTD(acctdept: {Map!H5})</t>
        </r>
      </text>
    </comment>
    <comment ref="J5" authorId="0" shapeId="0" xr:uid="{5AB73D69-7E92-4FEE-8841-5D73822B8F62}">
      <text>
        <r>
          <rPr>
            <sz val="9"/>
            <color indexed="81"/>
            <rFont val="Tahoma"/>
            <family val="2"/>
          </rPr>
          <t>Account_Balance_YTD(acctdept: {Map!I5})</t>
        </r>
      </text>
    </comment>
    <comment ref="K5" authorId="0" shapeId="0" xr:uid="{B18F7255-2C1D-4A5D-BF69-893FF8E3BC6A}">
      <text>
        <r>
          <rPr>
            <sz val="9"/>
            <color indexed="81"/>
            <rFont val="Tahoma"/>
            <family val="2"/>
          </rPr>
          <t>Account_Balance_YTD(acctdept: {Map!J5})</t>
        </r>
      </text>
    </comment>
    <comment ref="L5" authorId="0" shapeId="0" xr:uid="{2318A6FF-2C83-4B25-BC33-116B122BEA71}">
      <text>
        <r>
          <rPr>
            <sz val="9"/>
            <color indexed="81"/>
            <rFont val="Tahoma"/>
            <family val="2"/>
          </rPr>
          <t>Account_Balance_YTD(acctdept: {Map!K5})</t>
        </r>
      </text>
    </comment>
    <comment ref="M5" authorId="0" shapeId="0" xr:uid="{8B5CE7B9-977C-4D0F-8732-5E39AF1478B2}">
      <text>
        <r>
          <rPr>
            <sz val="9"/>
            <color indexed="81"/>
            <rFont val="Tahoma"/>
            <family val="2"/>
          </rPr>
          <t>Account_Balance_YTD(acctdept: {Map!L5})</t>
        </r>
      </text>
    </comment>
    <comment ref="D6" authorId="0" shapeId="0" xr:uid="{8B0E505B-A414-466D-B525-4866C2E6FB18}">
      <text>
        <r>
          <rPr>
            <sz val="9"/>
            <color indexed="81"/>
            <rFont val="Tahoma"/>
            <family val="2"/>
          </rPr>
          <t>Account_Balance_YTD(acctdept: {Map!C6})</t>
        </r>
      </text>
    </comment>
    <comment ref="E6" authorId="0" shapeId="0" xr:uid="{2978A3C2-A38D-41B1-AEBD-4EFB5D845222}">
      <text>
        <r>
          <rPr>
            <sz val="9"/>
            <color indexed="81"/>
            <rFont val="Tahoma"/>
            <family val="2"/>
          </rPr>
          <t>Account_Balance_YTD(acctdept: {Map!D6})</t>
        </r>
      </text>
    </comment>
    <comment ref="F6" authorId="0" shapeId="0" xr:uid="{AA22AA77-BA16-47D8-AC55-C709DFF1C611}">
      <text>
        <r>
          <rPr>
            <sz val="9"/>
            <color indexed="81"/>
            <rFont val="Tahoma"/>
            <family val="2"/>
          </rPr>
          <t>Account_Balance_YTD(acctdept: {Map!E6})</t>
        </r>
      </text>
    </comment>
    <comment ref="G6" authorId="0" shapeId="0" xr:uid="{639CFAFA-67A2-4B9C-9739-24E770F593ED}">
      <text>
        <r>
          <rPr>
            <sz val="9"/>
            <color indexed="81"/>
            <rFont val="Tahoma"/>
            <family val="2"/>
          </rPr>
          <t>Account_Balance_YTD(acctdept: {Map!F6})</t>
        </r>
      </text>
    </comment>
    <comment ref="H6" authorId="0" shapeId="0" xr:uid="{AA4921C2-A267-47C8-B6C6-8041CBAF80D4}">
      <text>
        <r>
          <rPr>
            <sz val="9"/>
            <color indexed="81"/>
            <rFont val="Tahoma"/>
            <family val="2"/>
          </rPr>
          <t>Account_Balance_YTD(acctdept: {Map!G6})</t>
        </r>
      </text>
    </comment>
    <comment ref="I6" authorId="0" shapeId="0" xr:uid="{B6FA4F0D-9B73-4090-9DDE-64B22723DF12}">
      <text>
        <r>
          <rPr>
            <sz val="9"/>
            <color indexed="81"/>
            <rFont val="Tahoma"/>
            <family val="2"/>
          </rPr>
          <t>Account_Balance_YTD(acctdept: {Map!H6})</t>
        </r>
      </text>
    </comment>
    <comment ref="J6" authorId="0" shapeId="0" xr:uid="{ACEFA072-81AC-42D2-9FD6-FB6627872229}">
      <text>
        <r>
          <rPr>
            <sz val="9"/>
            <color indexed="81"/>
            <rFont val="Tahoma"/>
            <family val="2"/>
          </rPr>
          <t>Account_Balance_YTD(acctdept: {Map!I6})</t>
        </r>
      </text>
    </comment>
    <comment ref="K6" authorId="0" shapeId="0" xr:uid="{6CFA45D8-6017-49C4-9F3C-DB2500BEE3BF}">
      <text>
        <r>
          <rPr>
            <sz val="9"/>
            <color indexed="81"/>
            <rFont val="Tahoma"/>
            <family val="2"/>
          </rPr>
          <t>Account_Balance_YTD(acctdept: {Map!J6})</t>
        </r>
      </text>
    </comment>
    <comment ref="L6" authorId="0" shapeId="0" xr:uid="{E3B6D176-CF1E-49D7-B103-999C9A7221FA}">
      <text>
        <r>
          <rPr>
            <sz val="9"/>
            <color indexed="81"/>
            <rFont val="Tahoma"/>
            <family val="2"/>
          </rPr>
          <t>Account_Balance_YTD(acctdept: {Map!K6})</t>
        </r>
      </text>
    </comment>
    <comment ref="M6" authorId="0" shapeId="0" xr:uid="{E174A661-F785-4579-820A-648911F9B48B}">
      <text>
        <r>
          <rPr>
            <sz val="9"/>
            <color indexed="81"/>
            <rFont val="Tahoma"/>
            <family val="2"/>
          </rPr>
          <t>Account_Balance_YTD(acctdept: {Map!L6})</t>
        </r>
      </text>
    </comment>
    <comment ref="D7" authorId="0" shapeId="0" xr:uid="{85A721C7-359D-4CCF-82A0-A27BB0D57299}">
      <text>
        <r>
          <rPr>
            <sz val="9"/>
            <color indexed="81"/>
            <rFont val="Tahoma"/>
            <family val="2"/>
          </rPr>
          <t>Account_Balance_YTD(acctdept: {Map!C7})</t>
        </r>
      </text>
    </comment>
    <comment ref="E7" authorId="0" shapeId="0" xr:uid="{FE91EFF0-8A46-4E23-A861-0ADC06B039DB}">
      <text>
        <r>
          <rPr>
            <sz val="9"/>
            <color indexed="81"/>
            <rFont val="Tahoma"/>
            <family val="2"/>
          </rPr>
          <t>Account_Balance_YTD(acctdept: {Map!D7})</t>
        </r>
      </text>
    </comment>
    <comment ref="F7" authorId="0" shapeId="0" xr:uid="{32D7BCE2-F28D-4516-ABE4-91CCBB6D7924}">
      <text>
        <r>
          <rPr>
            <sz val="9"/>
            <color indexed="81"/>
            <rFont val="Tahoma"/>
            <family val="2"/>
          </rPr>
          <t>Account_Balance_YTD(acctdept: {Map!E7})</t>
        </r>
      </text>
    </comment>
    <comment ref="G7" authorId="0" shapeId="0" xr:uid="{7144362D-083F-4701-B428-78E38CEABCDB}">
      <text>
        <r>
          <rPr>
            <sz val="9"/>
            <color indexed="81"/>
            <rFont val="Tahoma"/>
            <family val="2"/>
          </rPr>
          <t>Account_Balance_YTD(acctdept: {Map!F7})</t>
        </r>
      </text>
    </comment>
    <comment ref="H7" authorId="0" shapeId="0" xr:uid="{7EE4B2CA-9A8A-45EF-BA54-CED89350F0F2}">
      <text>
        <r>
          <rPr>
            <sz val="9"/>
            <color indexed="81"/>
            <rFont val="Tahoma"/>
            <family val="2"/>
          </rPr>
          <t>Account_Balance_YTD(acctdept: {Map!G7})</t>
        </r>
      </text>
    </comment>
    <comment ref="I7" authorId="0" shapeId="0" xr:uid="{B445FB17-9346-4CB7-B332-EB2B591EA038}">
      <text>
        <r>
          <rPr>
            <sz val="9"/>
            <color indexed="81"/>
            <rFont val="Tahoma"/>
            <family val="2"/>
          </rPr>
          <t>Account_Balance_YTD(acctdept: {Map!H7})</t>
        </r>
      </text>
    </comment>
    <comment ref="J7" authorId="0" shapeId="0" xr:uid="{6A649E75-A1E8-4575-AC93-40158777ECCF}">
      <text>
        <r>
          <rPr>
            <sz val="9"/>
            <color indexed="81"/>
            <rFont val="Tahoma"/>
            <family val="2"/>
          </rPr>
          <t>Account_Balance_YTD(acctdept: {Map!I7})</t>
        </r>
      </text>
    </comment>
    <comment ref="K7" authorId="0" shapeId="0" xr:uid="{EA4B4D96-8C84-47A7-AC7A-D805098EE02C}">
      <text>
        <r>
          <rPr>
            <sz val="9"/>
            <color indexed="81"/>
            <rFont val="Tahoma"/>
            <family val="2"/>
          </rPr>
          <t>Account_Balance_YTD(acctdept: {Map!J7})</t>
        </r>
      </text>
    </comment>
    <comment ref="L7" authorId="0" shapeId="0" xr:uid="{D5B3827F-4C8B-421D-86F6-E0A5EDD780EB}">
      <text>
        <r>
          <rPr>
            <sz val="9"/>
            <color indexed="81"/>
            <rFont val="Tahoma"/>
            <family val="2"/>
          </rPr>
          <t>Account_Balance_YTD(acctdept: {Map!K7})</t>
        </r>
      </text>
    </comment>
    <comment ref="M7" authorId="0" shapeId="0" xr:uid="{A480C362-173A-4639-B768-263DD89A422F}">
      <text>
        <r>
          <rPr>
            <sz val="9"/>
            <color indexed="81"/>
            <rFont val="Tahoma"/>
            <family val="2"/>
          </rPr>
          <t>Account_Balance_YTD(acctdept: {Map!L7})</t>
        </r>
      </text>
    </comment>
    <comment ref="D8" authorId="0" shapeId="0" xr:uid="{65192701-7D02-4BFB-A592-6184A4C806C7}">
      <text>
        <r>
          <rPr>
            <sz val="9"/>
            <color indexed="81"/>
            <rFont val="Tahoma"/>
            <family val="2"/>
          </rPr>
          <t>Account_Balance_YTD(acctdept: {Map!C8})</t>
        </r>
      </text>
    </comment>
    <comment ref="E8" authorId="0" shapeId="0" xr:uid="{1E6D983B-AA13-451A-96BF-269F6806FABA}">
      <text>
        <r>
          <rPr>
            <sz val="9"/>
            <color indexed="81"/>
            <rFont val="Tahoma"/>
            <family val="2"/>
          </rPr>
          <t>Account_Balance_YTD(acctdept: {Map!D8})</t>
        </r>
      </text>
    </comment>
    <comment ref="F8" authorId="0" shapeId="0" xr:uid="{B9B829C8-5051-4E5E-B7C3-3BF42E958F18}">
      <text>
        <r>
          <rPr>
            <sz val="9"/>
            <color indexed="81"/>
            <rFont val="Tahoma"/>
            <family val="2"/>
          </rPr>
          <t>Account_Balance_YTD(acctdept: {Map!E8})</t>
        </r>
      </text>
    </comment>
    <comment ref="G8" authorId="0" shapeId="0" xr:uid="{15062079-E2BA-4871-8468-7C263FC87B06}">
      <text>
        <r>
          <rPr>
            <sz val="9"/>
            <color indexed="81"/>
            <rFont val="Tahoma"/>
            <family val="2"/>
          </rPr>
          <t>Account_Balance_YTD(acctdept: {Map!F8})</t>
        </r>
      </text>
    </comment>
    <comment ref="H8" authorId="0" shapeId="0" xr:uid="{48250BE9-8CC1-4BC6-827B-E6301DA10594}">
      <text>
        <r>
          <rPr>
            <sz val="9"/>
            <color indexed="81"/>
            <rFont val="Tahoma"/>
            <family val="2"/>
          </rPr>
          <t>Account_Balance_YTD(acctdept: {Map!G8})</t>
        </r>
      </text>
    </comment>
    <comment ref="I8" authorId="0" shapeId="0" xr:uid="{B014C734-05EC-4CFE-83F4-DF321E3237FD}">
      <text>
        <r>
          <rPr>
            <sz val="9"/>
            <color indexed="81"/>
            <rFont val="Tahoma"/>
            <family val="2"/>
          </rPr>
          <t>Account_Balance_YTD(acctdept: {Map!H8})</t>
        </r>
      </text>
    </comment>
    <comment ref="J8" authorId="0" shapeId="0" xr:uid="{F4045F20-16CC-48FA-A378-913B5184B44C}">
      <text>
        <r>
          <rPr>
            <sz val="9"/>
            <color indexed="81"/>
            <rFont val="Tahoma"/>
            <family val="2"/>
          </rPr>
          <t>Account_Balance_YTD(acctdept: {Map!I8})</t>
        </r>
      </text>
    </comment>
    <comment ref="K8" authorId="0" shapeId="0" xr:uid="{63B35144-0AEC-4FE8-B052-6EE969A49517}">
      <text>
        <r>
          <rPr>
            <sz val="9"/>
            <color indexed="81"/>
            <rFont val="Tahoma"/>
            <family val="2"/>
          </rPr>
          <t>Account_Balance_YTD(acctdept: {Map!J8})</t>
        </r>
      </text>
    </comment>
    <comment ref="L8" authorId="0" shapeId="0" xr:uid="{7EE31515-2889-44D0-B09F-D98F8F3B1CDF}">
      <text>
        <r>
          <rPr>
            <sz val="9"/>
            <color indexed="81"/>
            <rFont val="Tahoma"/>
            <family val="2"/>
          </rPr>
          <t>Account_Balance_YTD(acctdept: {Map!K8})</t>
        </r>
      </text>
    </comment>
    <comment ref="M8" authorId="0" shapeId="0" xr:uid="{89DF69B8-7AD0-456A-A164-721F5756B281}">
      <text>
        <r>
          <rPr>
            <sz val="9"/>
            <color indexed="81"/>
            <rFont val="Tahoma"/>
            <family val="2"/>
          </rPr>
          <t>Account_Balance_YTD(acctdept: {Map!L8})</t>
        </r>
      </text>
    </comment>
    <comment ref="D9" authorId="0" shapeId="0" xr:uid="{4A5B2031-D87C-494D-8572-7D442C64614D}">
      <text>
        <r>
          <rPr>
            <sz val="9"/>
            <color indexed="81"/>
            <rFont val="Tahoma"/>
            <family val="2"/>
          </rPr>
          <t>Account_Balance_YTD(acctdept: {Map!C9})</t>
        </r>
      </text>
    </comment>
    <comment ref="E9" authorId="0" shapeId="0" xr:uid="{7AC2335E-FF2F-4827-A218-AC343800B325}">
      <text>
        <r>
          <rPr>
            <sz val="9"/>
            <color indexed="81"/>
            <rFont val="Tahoma"/>
            <family val="2"/>
          </rPr>
          <t>Account_Balance_YTD(acctdept: {Map!D9})</t>
        </r>
      </text>
    </comment>
    <comment ref="F9" authorId="0" shapeId="0" xr:uid="{72ABD7D0-A1B3-444B-80C7-5329E24A22F7}">
      <text>
        <r>
          <rPr>
            <sz val="9"/>
            <color indexed="81"/>
            <rFont val="Tahoma"/>
            <family val="2"/>
          </rPr>
          <t>Account_Balance_YTD(acctdept: {Map!E9})</t>
        </r>
      </text>
    </comment>
    <comment ref="G9" authorId="0" shapeId="0" xr:uid="{9B1EFE87-236C-4212-B47B-AC6A3C0E43B4}">
      <text>
        <r>
          <rPr>
            <sz val="9"/>
            <color indexed="81"/>
            <rFont val="Tahoma"/>
            <family val="2"/>
          </rPr>
          <t>Account_Balance_YTD(acctdept: {Map!F9})</t>
        </r>
      </text>
    </comment>
    <comment ref="H9" authorId="0" shapeId="0" xr:uid="{4E1DBDB7-3590-4BE1-A14A-DD8864DA1E66}">
      <text>
        <r>
          <rPr>
            <sz val="9"/>
            <color indexed="81"/>
            <rFont val="Tahoma"/>
            <family val="2"/>
          </rPr>
          <t>Account_Balance_YTD(acctdept: {Map!G9})</t>
        </r>
      </text>
    </comment>
    <comment ref="I9" authorId="0" shapeId="0" xr:uid="{C12AB3A2-5A9A-4831-AF4D-CE3467661481}">
      <text>
        <r>
          <rPr>
            <sz val="9"/>
            <color indexed="81"/>
            <rFont val="Tahoma"/>
            <family val="2"/>
          </rPr>
          <t>Account_Balance_YTD(acctdept: {Map!H9})</t>
        </r>
      </text>
    </comment>
    <comment ref="J9" authorId="0" shapeId="0" xr:uid="{282FC65A-1FA8-4879-9B17-6C089D1B27EB}">
      <text>
        <r>
          <rPr>
            <sz val="9"/>
            <color indexed="81"/>
            <rFont val="Tahoma"/>
            <family val="2"/>
          </rPr>
          <t>Account_Balance_YTD(acctdept: {Map!I9})</t>
        </r>
      </text>
    </comment>
    <comment ref="K9" authorId="0" shapeId="0" xr:uid="{FB733381-8468-405E-856C-F303703AB591}">
      <text>
        <r>
          <rPr>
            <sz val="9"/>
            <color indexed="81"/>
            <rFont val="Tahoma"/>
            <family val="2"/>
          </rPr>
          <t>Account_Balance_YTD(acctdept: {Map!J9})</t>
        </r>
      </text>
    </comment>
    <comment ref="L9" authorId="0" shapeId="0" xr:uid="{86E86215-ED05-4F27-AF2F-FC97DC49E80C}">
      <text>
        <r>
          <rPr>
            <sz val="9"/>
            <color indexed="81"/>
            <rFont val="Tahoma"/>
            <family val="2"/>
          </rPr>
          <t>Account_Balance_YTD(acctdept: {Map!K9})</t>
        </r>
      </text>
    </comment>
    <comment ref="M9" authorId="0" shapeId="0" xr:uid="{3A9FB7EE-13D1-4671-B3D7-1E5BEF38DA7E}">
      <text>
        <r>
          <rPr>
            <sz val="9"/>
            <color indexed="81"/>
            <rFont val="Tahoma"/>
            <family val="2"/>
          </rPr>
          <t>Account_Balance_YTD(acctdept: {Map!L9})</t>
        </r>
      </text>
    </comment>
    <comment ref="D10" authorId="0" shapeId="0" xr:uid="{8FDB6618-6296-4588-B9E2-57870BA88F12}">
      <text>
        <r>
          <rPr>
            <sz val="9"/>
            <color indexed="81"/>
            <rFont val="Tahoma"/>
            <family val="2"/>
          </rPr>
          <t>Account_Balance_YTD(acctdept: {Map!C10})</t>
        </r>
      </text>
    </comment>
    <comment ref="E10" authorId="0" shapeId="0" xr:uid="{38874CE2-B6C1-4D03-9B4A-53396D5A7F74}">
      <text>
        <r>
          <rPr>
            <sz val="9"/>
            <color indexed="81"/>
            <rFont val="Tahoma"/>
            <family val="2"/>
          </rPr>
          <t>Account_Balance_YTD(acctdept: {Map!D10})</t>
        </r>
      </text>
    </comment>
    <comment ref="F10" authorId="0" shapeId="0" xr:uid="{5F90A9EF-874F-448C-9F89-E21C792D7C95}">
      <text>
        <r>
          <rPr>
            <sz val="9"/>
            <color indexed="81"/>
            <rFont val="Tahoma"/>
            <family val="2"/>
          </rPr>
          <t>Account_Balance_YTD(acctdept: {Map!E10})</t>
        </r>
      </text>
    </comment>
    <comment ref="G10" authorId="0" shapeId="0" xr:uid="{A74A4B53-169A-46DC-A497-0B76F073ABDC}">
      <text>
        <r>
          <rPr>
            <sz val="9"/>
            <color indexed="81"/>
            <rFont val="Tahoma"/>
            <family val="2"/>
          </rPr>
          <t>Account_Balance_YTD(acctdept: {Map!F10})</t>
        </r>
      </text>
    </comment>
    <comment ref="H10" authorId="0" shapeId="0" xr:uid="{0147DC3C-4B57-40B0-A26F-14B61118AA9A}">
      <text>
        <r>
          <rPr>
            <sz val="9"/>
            <color indexed="81"/>
            <rFont val="Tahoma"/>
            <family val="2"/>
          </rPr>
          <t>Account_Balance_YTD(acctdept: {Map!G10})</t>
        </r>
      </text>
    </comment>
    <comment ref="I10" authorId="0" shapeId="0" xr:uid="{92CE4151-17B0-439E-8798-6CA256C401E6}">
      <text>
        <r>
          <rPr>
            <sz val="9"/>
            <color indexed="81"/>
            <rFont val="Tahoma"/>
            <family val="2"/>
          </rPr>
          <t>Account_Balance_YTD(acctdept: {Map!H10})</t>
        </r>
      </text>
    </comment>
    <comment ref="J10" authorId="0" shapeId="0" xr:uid="{EBE99ED7-A322-48D8-8B2D-DD1E2C6B317C}">
      <text>
        <r>
          <rPr>
            <sz val="9"/>
            <color indexed="81"/>
            <rFont val="Tahoma"/>
            <family val="2"/>
          </rPr>
          <t>Account_Balance_YTD(acctdept: {Map!I10})</t>
        </r>
      </text>
    </comment>
    <comment ref="K10" authorId="0" shapeId="0" xr:uid="{9ADE1414-2255-4892-8DD5-A170F626C530}">
      <text>
        <r>
          <rPr>
            <sz val="9"/>
            <color indexed="81"/>
            <rFont val="Tahoma"/>
            <family val="2"/>
          </rPr>
          <t>Account_Balance_YTD(acctdept: {Map!J10})</t>
        </r>
      </text>
    </comment>
    <comment ref="L10" authorId="0" shapeId="0" xr:uid="{E7B4FEFD-7554-4183-8AF6-B4EFE4212163}">
      <text>
        <r>
          <rPr>
            <sz val="9"/>
            <color indexed="81"/>
            <rFont val="Tahoma"/>
            <family val="2"/>
          </rPr>
          <t>Account_Balance_YTD(acctdept: {Map!K10})</t>
        </r>
      </text>
    </comment>
    <comment ref="M10" authorId="0" shapeId="0" xr:uid="{982DFD6A-F7B7-4F98-90B2-DC6352F9EFF5}">
      <text>
        <r>
          <rPr>
            <sz val="9"/>
            <color indexed="81"/>
            <rFont val="Tahoma"/>
            <family val="2"/>
          </rPr>
          <t>Account_Balance_YTD(acctdept: {Map!L10})</t>
        </r>
      </text>
    </comment>
    <comment ref="D11" authorId="0" shapeId="0" xr:uid="{223941C1-9522-469D-802B-2F46D1560E96}">
      <text>
        <r>
          <rPr>
            <sz val="9"/>
            <color indexed="81"/>
            <rFont val="Tahoma"/>
            <family val="2"/>
          </rPr>
          <t>Account_Balance_YTD(acctdept: {Map!C11})</t>
        </r>
      </text>
    </comment>
    <comment ref="E11" authorId="0" shapeId="0" xr:uid="{A44DF4FD-BCDD-4BF8-AB33-36C6A8521020}">
      <text>
        <r>
          <rPr>
            <sz val="9"/>
            <color indexed="81"/>
            <rFont val="Tahoma"/>
            <family val="2"/>
          </rPr>
          <t>Account_Balance_YTD(acctdept: {Map!D11})</t>
        </r>
      </text>
    </comment>
    <comment ref="F11" authorId="0" shapeId="0" xr:uid="{F7BB9999-3209-4AAA-8633-4BA854B94A53}">
      <text>
        <r>
          <rPr>
            <sz val="9"/>
            <color indexed="81"/>
            <rFont val="Tahoma"/>
            <family val="2"/>
          </rPr>
          <t>Account_Balance_YTD(acctdept: {Map!E11})</t>
        </r>
      </text>
    </comment>
    <comment ref="G11" authorId="0" shapeId="0" xr:uid="{0FB2662F-569A-46BA-AC55-80405C84E0B0}">
      <text>
        <r>
          <rPr>
            <sz val="9"/>
            <color indexed="81"/>
            <rFont val="Tahoma"/>
            <family val="2"/>
          </rPr>
          <t>Account_Balance_YTD(acctdept: {Map!F11})</t>
        </r>
      </text>
    </comment>
    <comment ref="H11" authorId="0" shapeId="0" xr:uid="{C0FB0522-7730-49C5-8656-521ADA94EC55}">
      <text>
        <r>
          <rPr>
            <sz val="9"/>
            <color indexed="81"/>
            <rFont val="Tahoma"/>
            <family val="2"/>
          </rPr>
          <t>Account_Balance_YTD(acctdept: {Map!G11})</t>
        </r>
      </text>
    </comment>
    <comment ref="I11" authorId="0" shapeId="0" xr:uid="{5B5DC225-76E7-4672-9C17-CAEFA9EE0F61}">
      <text>
        <r>
          <rPr>
            <sz val="9"/>
            <color indexed="81"/>
            <rFont val="Tahoma"/>
            <family val="2"/>
          </rPr>
          <t>Account_Balance_YTD(acctdept: {Map!H11})</t>
        </r>
      </text>
    </comment>
    <comment ref="J11" authorId="0" shapeId="0" xr:uid="{621E484E-9FD0-44FD-AA09-D7F689B56008}">
      <text>
        <r>
          <rPr>
            <sz val="9"/>
            <color indexed="81"/>
            <rFont val="Tahoma"/>
            <family val="2"/>
          </rPr>
          <t>Account_Balance_YTD(acctdept: {Map!I11})</t>
        </r>
      </text>
    </comment>
    <comment ref="K11" authorId="0" shapeId="0" xr:uid="{2D90A890-336F-4B9C-8812-2666D1BB0B63}">
      <text>
        <r>
          <rPr>
            <sz val="9"/>
            <color indexed="81"/>
            <rFont val="Tahoma"/>
            <family val="2"/>
          </rPr>
          <t>Account_Balance_YTD(acctdept: {Map!J11})</t>
        </r>
      </text>
    </comment>
    <comment ref="L11" authorId="0" shapeId="0" xr:uid="{47EB04F6-FE99-4307-9C98-EE119EFFF0F4}">
      <text>
        <r>
          <rPr>
            <sz val="9"/>
            <color indexed="81"/>
            <rFont val="Tahoma"/>
            <family val="2"/>
          </rPr>
          <t>Account_Balance_YTD(acctdept: {Map!K11})</t>
        </r>
      </text>
    </comment>
    <comment ref="M11" authorId="0" shapeId="0" xr:uid="{2164F571-3A47-4F42-86A0-AEE6D74AEF9A}">
      <text>
        <r>
          <rPr>
            <sz val="9"/>
            <color indexed="81"/>
            <rFont val="Tahoma"/>
            <family val="2"/>
          </rPr>
          <t>Account_Balance_YTD(acctdept: {Map!L11})</t>
        </r>
      </text>
    </comment>
    <comment ref="D12" authorId="0" shapeId="0" xr:uid="{76C0D10F-B084-4688-B98A-7B749FFCB83F}">
      <text>
        <r>
          <rPr>
            <sz val="9"/>
            <color indexed="81"/>
            <rFont val="Tahoma"/>
            <family val="2"/>
          </rPr>
          <t>Account_Balance_YTD(acctdept: {Map!C12})</t>
        </r>
      </text>
    </comment>
    <comment ref="E12" authorId="0" shapeId="0" xr:uid="{ACD2BE4D-D399-4B6D-8F7D-82F7774BF8A8}">
      <text>
        <r>
          <rPr>
            <sz val="9"/>
            <color indexed="81"/>
            <rFont val="Tahoma"/>
            <family val="2"/>
          </rPr>
          <t>Account_Balance_YTD(acctdept: {Map!D12})</t>
        </r>
      </text>
    </comment>
    <comment ref="F12" authorId="0" shapeId="0" xr:uid="{514719DB-FB0E-4404-BB96-7E0C8653AFA2}">
      <text>
        <r>
          <rPr>
            <sz val="9"/>
            <color indexed="81"/>
            <rFont val="Tahoma"/>
            <family val="2"/>
          </rPr>
          <t>Account_Balance_YTD(acctdept: {Map!E12})</t>
        </r>
      </text>
    </comment>
    <comment ref="G12" authorId="0" shapeId="0" xr:uid="{7E95A660-98CD-4D02-8957-95F1C47E7301}">
      <text>
        <r>
          <rPr>
            <sz val="9"/>
            <color indexed="81"/>
            <rFont val="Tahoma"/>
            <family val="2"/>
          </rPr>
          <t>Account_Balance_YTD(acctdept: {Map!F12})</t>
        </r>
      </text>
    </comment>
    <comment ref="H12" authorId="0" shapeId="0" xr:uid="{7684AC4B-8E31-4B18-8AA9-6CAB88093EEA}">
      <text>
        <r>
          <rPr>
            <sz val="9"/>
            <color indexed="81"/>
            <rFont val="Tahoma"/>
            <family val="2"/>
          </rPr>
          <t>Account_Balance_YTD(acctdept: {Map!G12})</t>
        </r>
      </text>
    </comment>
    <comment ref="I12" authorId="0" shapeId="0" xr:uid="{7F98D5FA-4545-4915-986C-C718238E5C60}">
      <text>
        <r>
          <rPr>
            <sz val="9"/>
            <color indexed="81"/>
            <rFont val="Tahoma"/>
            <family val="2"/>
          </rPr>
          <t>Account_Balance_YTD(acctdept: {Map!H12})</t>
        </r>
      </text>
    </comment>
    <comment ref="J12" authorId="0" shapeId="0" xr:uid="{E005469C-DCBB-432A-BD73-0E32BF3DBEA2}">
      <text>
        <r>
          <rPr>
            <sz val="9"/>
            <color indexed="81"/>
            <rFont val="Tahoma"/>
            <family val="2"/>
          </rPr>
          <t>Account_Balance_YTD(acctdept: {Map!I12})</t>
        </r>
      </text>
    </comment>
    <comment ref="K12" authorId="0" shapeId="0" xr:uid="{853E87A8-6671-4021-A71A-241FDB3F5A92}">
      <text>
        <r>
          <rPr>
            <sz val="9"/>
            <color indexed="81"/>
            <rFont val="Tahoma"/>
            <family val="2"/>
          </rPr>
          <t>Account_Balance_YTD(acctdept: {Map!J12})</t>
        </r>
      </text>
    </comment>
    <comment ref="L12" authorId="0" shapeId="0" xr:uid="{D8577EEC-453C-4C0A-9204-69E41CC2EC2D}">
      <text>
        <r>
          <rPr>
            <sz val="9"/>
            <color indexed="81"/>
            <rFont val="Tahoma"/>
            <family val="2"/>
          </rPr>
          <t>Account_Balance_YTD(acctdept: {Map!K12})</t>
        </r>
      </text>
    </comment>
    <comment ref="M12" authorId="0" shapeId="0" xr:uid="{62C73E1E-D6A8-4AF3-A84A-7E7B39C5398E}">
      <text>
        <r>
          <rPr>
            <sz val="9"/>
            <color indexed="81"/>
            <rFont val="Tahoma"/>
            <family val="2"/>
          </rPr>
          <t>Account_Balance_YTD(acctdept: {Map!L12})</t>
        </r>
      </text>
    </comment>
    <comment ref="D13" authorId="0" shapeId="0" xr:uid="{A2F04795-3D34-4E11-B0DC-8C42364D4B8E}">
      <text>
        <r>
          <rPr>
            <sz val="9"/>
            <color indexed="81"/>
            <rFont val="Tahoma"/>
            <family val="2"/>
          </rPr>
          <t>Account_Balance_YTD(acctdept: {Map!C13})</t>
        </r>
      </text>
    </comment>
    <comment ref="E13" authorId="0" shapeId="0" xr:uid="{7976C4F5-A42B-4C4F-8646-BD93F2EB6BD7}">
      <text>
        <r>
          <rPr>
            <sz val="9"/>
            <color indexed="81"/>
            <rFont val="Tahoma"/>
            <family val="2"/>
          </rPr>
          <t>Account_Balance_YTD(acctdept: {Map!D13})</t>
        </r>
      </text>
    </comment>
    <comment ref="F13" authorId="0" shapeId="0" xr:uid="{6118FA1C-EC59-4412-A16F-FAE8B519ED15}">
      <text>
        <r>
          <rPr>
            <sz val="9"/>
            <color indexed="81"/>
            <rFont val="Tahoma"/>
            <family val="2"/>
          </rPr>
          <t>Account_Balance_YTD(acctdept: {Map!E13})</t>
        </r>
      </text>
    </comment>
    <comment ref="G13" authorId="0" shapeId="0" xr:uid="{993FF167-B371-4A62-B968-AB444D7E5664}">
      <text>
        <r>
          <rPr>
            <sz val="9"/>
            <color indexed="81"/>
            <rFont val="Tahoma"/>
            <family val="2"/>
          </rPr>
          <t>Account_Balance_YTD(acctdept: {Map!F13})</t>
        </r>
      </text>
    </comment>
    <comment ref="H13" authorId="0" shapeId="0" xr:uid="{1445D127-8282-47E9-BEE2-7592322B6005}">
      <text>
        <r>
          <rPr>
            <sz val="9"/>
            <color indexed="81"/>
            <rFont val="Tahoma"/>
            <family val="2"/>
          </rPr>
          <t>Account_Balance_YTD(acctdept: {Map!G13})</t>
        </r>
      </text>
    </comment>
    <comment ref="I13" authorId="0" shapeId="0" xr:uid="{58B24121-94CF-4E93-8946-3470A6ED29AD}">
      <text>
        <r>
          <rPr>
            <sz val="9"/>
            <color indexed="81"/>
            <rFont val="Tahoma"/>
            <family val="2"/>
          </rPr>
          <t>Account_Balance_YTD(acctdept: {Map!H13})</t>
        </r>
      </text>
    </comment>
    <comment ref="J13" authorId="0" shapeId="0" xr:uid="{2843B3EB-26E0-4CFE-8CC1-A2E6ED97C93D}">
      <text>
        <r>
          <rPr>
            <sz val="9"/>
            <color indexed="81"/>
            <rFont val="Tahoma"/>
            <family val="2"/>
          </rPr>
          <t>Account_Balance_YTD(acctdept: {Map!I13})</t>
        </r>
      </text>
    </comment>
    <comment ref="K13" authorId="0" shapeId="0" xr:uid="{DFD84997-82EA-4653-B846-9898EE3A158D}">
      <text>
        <r>
          <rPr>
            <sz val="9"/>
            <color indexed="81"/>
            <rFont val="Tahoma"/>
            <family val="2"/>
          </rPr>
          <t>Account_Balance_YTD(acctdept: {Map!J13})</t>
        </r>
      </text>
    </comment>
    <comment ref="L13" authorId="0" shapeId="0" xr:uid="{C2CB6375-7114-4373-ADE5-3DE0BE8CB1DD}">
      <text>
        <r>
          <rPr>
            <sz val="9"/>
            <color indexed="81"/>
            <rFont val="Tahoma"/>
            <family val="2"/>
          </rPr>
          <t>Account_Balance_YTD(acctdept: {Map!K13})</t>
        </r>
      </text>
    </comment>
    <comment ref="M13" authorId="0" shapeId="0" xr:uid="{47D53027-59BC-44E0-87FA-4D773AC08F3B}">
      <text>
        <r>
          <rPr>
            <sz val="9"/>
            <color indexed="81"/>
            <rFont val="Tahoma"/>
            <family val="2"/>
          </rPr>
          <t>Account_Balance_YTD(acctdept: {Map!L13})</t>
        </r>
      </text>
    </comment>
    <comment ref="D14" authorId="0" shapeId="0" xr:uid="{F8D7959C-682A-498F-9776-F59253AE593C}">
      <text>
        <r>
          <rPr>
            <sz val="9"/>
            <color indexed="81"/>
            <rFont val="Tahoma"/>
            <family val="2"/>
          </rPr>
          <t>Account_Balance_YTD(acctdept: {Map!C14})</t>
        </r>
      </text>
    </comment>
    <comment ref="E14" authorId="0" shapeId="0" xr:uid="{8160E79A-A59B-4610-919D-4D02CAFED6DE}">
      <text>
        <r>
          <rPr>
            <sz val="9"/>
            <color indexed="81"/>
            <rFont val="Tahoma"/>
            <family val="2"/>
          </rPr>
          <t>Account_Balance_YTD(acctdept: {Map!D14})</t>
        </r>
      </text>
    </comment>
    <comment ref="F14" authorId="0" shapeId="0" xr:uid="{5393E0CF-9B23-45BF-A02F-91FDA7BE77BC}">
      <text>
        <r>
          <rPr>
            <sz val="9"/>
            <color indexed="81"/>
            <rFont val="Tahoma"/>
            <family val="2"/>
          </rPr>
          <t>Account_Balance_YTD(acctdept: {Map!E14})</t>
        </r>
      </text>
    </comment>
    <comment ref="G14" authorId="0" shapeId="0" xr:uid="{3FC176B4-A796-4061-B828-A7FDEA5561A7}">
      <text>
        <r>
          <rPr>
            <sz val="9"/>
            <color indexed="81"/>
            <rFont val="Tahoma"/>
            <family val="2"/>
          </rPr>
          <t>Account_Balance_YTD(acctdept: {Map!F14})</t>
        </r>
      </text>
    </comment>
    <comment ref="H14" authorId="0" shapeId="0" xr:uid="{F8C7F781-31EF-4D2A-BB02-A7A551758727}">
      <text>
        <r>
          <rPr>
            <sz val="9"/>
            <color indexed="81"/>
            <rFont val="Tahoma"/>
            <family val="2"/>
          </rPr>
          <t>Account_Balance_YTD(acctdept: {Map!G14})</t>
        </r>
      </text>
    </comment>
    <comment ref="I14" authorId="0" shapeId="0" xr:uid="{53AD2256-9DDB-4415-8182-647D49DF8CEF}">
      <text>
        <r>
          <rPr>
            <sz val="9"/>
            <color indexed="81"/>
            <rFont val="Tahoma"/>
            <family val="2"/>
          </rPr>
          <t>Account_Balance_YTD(acctdept: {Map!H14})</t>
        </r>
      </text>
    </comment>
    <comment ref="J14" authorId="0" shapeId="0" xr:uid="{4DAF916B-5707-4251-BE03-1F990118786C}">
      <text>
        <r>
          <rPr>
            <sz val="9"/>
            <color indexed="81"/>
            <rFont val="Tahoma"/>
            <family val="2"/>
          </rPr>
          <t>Account_Balance_YTD(acctdept: {Map!I14})</t>
        </r>
      </text>
    </comment>
    <comment ref="K14" authorId="0" shapeId="0" xr:uid="{32B18D34-68B5-4984-BFA3-CD5AFFECB659}">
      <text>
        <r>
          <rPr>
            <sz val="9"/>
            <color indexed="81"/>
            <rFont val="Tahoma"/>
            <family val="2"/>
          </rPr>
          <t>Account_Balance_YTD(acctdept: {Map!J14})</t>
        </r>
      </text>
    </comment>
    <comment ref="L14" authorId="0" shapeId="0" xr:uid="{29061F65-2AF3-4CBE-99A4-907ABAA8D4E1}">
      <text>
        <r>
          <rPr>
            <sz val="9"/>
            <color indexed="81"/>
            <rFont val="Tahoma"/>
            <family val="2"/>
          </rPr>
          <t>Account_Balance_YTD(acctdept: {Map!K14})</t>
        </r>
      </text>
    </comment>
    <comment ref="M14" authorId="0" shapeId="0" xr:uid="{F88A8C00-D7F0-4C39-A8B3-920E2901BE73}">
      <text>
        <r>
          <rPr>
            <sz val="9"/>
            <color indexed="81"/>
            <rFont val="Tahoma"/>
            <family val="2"/>
          </rPr>
          <t>Account_Balance_YTD(acctdept: {Map!L14})</t>
        </r>
      </text>
    </comment>
    <comment ref="D15" authorId="0" shapeId="0" xr:uid="{F54A9F32-70FB-4B1E-8B9C-DF10258CED91}">
      <text>
        <r>
          <rPr>
            <sz val="9"/>
            <color indexed="81"/>
            <rFont val="Tahoma"/>
            <family val="2"/>
          </rPr>
          <t>Account_Balance_YTD(acctdept: {Map!C15})</t>
        </r>
      </text>
    </comment>
    <comment ref="E15" authorId="0" shapeId="0" xr:uid="{5E4C862B-660E-4836-B95B-8E354EADEAA5}">
      <text>
        <r>
          <rPr>
            <sz val="9"/>
            <color indexed="81"/>
            <rFont val="Tahoma"/>
            <family val="2"/>
          </rPr>
          <t>Account_Balance_YTD(acctdept: {Map!D15})</t>
        </r>
      </text>
    </comment>
    <comment ref="F15" authorId="0" shapeId="0" xr:uid="{38B20CBE-54B8-4258-BDEA-71E4A7C54C7C}">
      <text>
        <r>
          <rPr>
            <sz val="9"/>
            <color indexed="81"/>
            <rFont val="Tahoma"/>
            <family val="2"/>
          </rPr>
          <t>Account_Balance_YTD(acctdept: {Map!E15})</t>
        </r>
      </text>
    </comment>
    <comment ref="G15" authorId="0" shapeId="0" xr:uid="{CEFDE741-5698-4B61-B2B6-33547819C4BB}">
      <text>
        <r>
          <rPr>
            <sz val="9"/>
            <color indexed="81"/>
            <rFont val="Tahoma"/>
            <family val="2"/>
          </rPr>
          <t>Account_Balance_YTD(acctdept: {Map!F15})</t>
        </r>
      </text>
    </comment>
    <comment ref="H15" authorId="0" shapeId="0" xr:uid="{57988EB3-6546-4B09-9CE6-948253F577E4}">
      <text>
        <r>
          <rPr>
            <sz val="9"/>
            <color indexed="81"/>
            <rFont val="Tahoma"/>
            <family val="2"/>
          </rPr>
          <t>Account_Balance_YTD(acctdept: {Map!G15})</t>
        </r>
      </text>
    </comment>
    <comment ref="I15" authorId="0" shapeId="0" xr:uid="{3D68E2DF-CEDA-4965-AAF7-4F4814E7C5A2}">
      <text>
        <r>
          <rPr>
            <sz val="9"/>
            <color indexed="81"/>
            <rFont val="Tahoma"/>
            <family val="2"/>
          </rPr>
          <t>Account_Balance_YTD(acctdept: {Map!H15})</t>
        </r>
      </text>
    </comment>
    <comment ref="J15" authorId="0" shapeId="0" xr:uid="{A9BCD291-452B-437A-99AE-477E322541ED}">
      <text>
        <r>
          <rPr>
            <sz val="9"/>
            <color indexed="81"/>
            <rFont val="Tahoma"/>
            <family val="2"/>
          </rPr>
          <t>Account_Balance_YTD(acctdept: {Map!I15})</t>
        </r>
      </text>
    </comment>
    <comment ref="K15" authorId="0" shapeId="0" xr:uid="{19A4BF95-52FA-43B2-8764-58B7D8D0457C}">
      <text>
        <r>
          <rPr>
            <sz val="9"/>
            <color indexed="81"/>
            <rFont val="Tahoma"/>
            <family val="2"/>
          </rPr>
          <t>Account_Balance_YTD(acctdept: {Map!J15})</t>
        </r>
      </text>
    </comment>
    <comment ref="L15" authorId="0" shapeId="0" xr:uid="{233FC2AD-D967-41B4-BD1A-0070C28BE3DA}">
      <text>
        <r>
          <rPr>
            <sz val="9"/>
            <color indexed="81"/>
            <rFont val="Tahoma"/>
            <family val="2"/>
          </rPr>
          <t>Account_Balance_YTD(acctdept: {Map!K15})</t>
        </r>
      </text>
    </comment>
    <comment ref="M15" authorId="0" shapeId="0" xr:uid="{CEA30A5C-C504-4250-BAAF-6922E2D657E9}">
      <text>
        <r>
          <rPr>
            <sz val="9"/>
            <color indexed="81"/>
            <rFont val="Tahoma"/>
            <family val="2"/>
          </rPr>
          <t>Account_Balance_YTD(acctdept: {Map!L15})</t>
        </r>
      </text>
    </comment>
    <comment ref="D16" authorId="0" shapeId="0" xr:uid="{618E5F13-EBDC-4A2A-9E58-8B3AB86AB03D}">
      <text>
        <r>
          <rPr>
            <sz val="9"/>
            <color indexed="81"/>
            <rFont val="Tahoma"/>
            <family val="2"/>
          </rPr>
          <t>Account_Balance_YTD(acctdept: {Map!C16})</t>
        </r>
      </text>
    </comment>
    <comment ref="E16" authorId="0" shapeId="0" xr:uid="{210D66A2-33A6-4C18-8076-08285B947C8A}">
      <text>
        <r>
          <rPr>
            <sz val="9"/>
            <color indexed="81"/>
            <rFont val="Tahoma"/>
            <family val="2"/>
          </rPr>
          <t>Account_Balance_YTD(acctdept: {Map!D16})</t>
        </r>
      </text>
    </comment>
    <comment ref="F16" authorId="0" shapeId="0" xr:uid="{BB09A354-1DAC-46EE-9B5A-48EC0EB31216}">
      <text>
        <r>
          <rPr>
            <sz val="9"/>
            <color indexed="81"/>
            <rFont val="Tahoma"/>
            <family val="2"/>
          </rPr>
          <t>Account_Balance_YTD(acctdept: {Map!E16})</t>
        </r>
      </text>
    </comment>
    <comment ref="G16" authorId="0" shapeId="0" xr:uid="{AD179533-61E6-4771-9C09-8D0200DDE154}">
      <text>
        <r>
          <rPr>
            <sz val="9"/>
            <color indexed="81"/>
            <rFont val="Tahoma"/>
            <family val="2"/>
          </rPr>
          <t>Account_Balance_YTD(acctdept: {Map!F16})</t>
        </r>
      </text>
    </comment>
    <comment ref="H16" authorId="0" shapeId="0" xr:uid="{3905C079-AF8A-402F-9B20-2A2DE743CF5E}">
      <text>
        <r>
          <rPr>
            <sz val="9"/>
            <color indexed="81"/>
            <rFont val="Tahoma"/>
            <family val="2"/>
          </rPr>
          <t>Account_Balance_YTD(acctdept: {Map!G16})</t>
        </r>
      </text>
    </comment>
    <comment ref="I16" authorId="0" shapeId="0" xr:uid="{05A17BE0-BD3D-4449-9FB2-74A74A901D42}">
      <text>
        <r>
          <rPr>
            <sz val="9"/>
            <color indexed="81"/>
            <rFont val="Tahoma"/>
            <family val="2"/>
          </rPr>
          <t>Account_Balance_YTD(acctdept: {Map!H16})</t>
        </r>
      </text>
    </comment>
    <comment ref="J16" authorId="0" shapeId="0" xr:uid="{B5CC7004-FC47-40CA-B1EB-DFC3D5ACA7D0}">
      <text>
        <r>
          <rPr>
            <sz val="9"/>
            <color indexed="81"/>
            <rFont val="Tahoma"/>
            <family val="2"/>
          </rPr>
          <t>Account_Balance_YTD(acctdept: {Map!I16})</t>
        </r>
      </text>
    </comment>
    <comment ref="K16" authorId="0" shapeId="0" xr:uid="{1267E9EC-C57B-44B5-B537-C8C16E72965F}">
      <text>
        <r>
          <rPr>
            <sz val="9"/>
            <color indexed="81"/>
            <rFont val="Tahoma"/>
            <family val="2"/>
          </rPr>
          <t>Account_Balance_YTD(acctdept: {Map!J16})</t>
        </r>
      </text>
    </comment>
    <comment ref="L16" authorId="0" shapeId="0" xr:uid="{B13188E8-E5CE-4FD5-ADC7-BCF368C97620}">
      <text>
        <r>
          <rPr>
            <sz val="9"/>
            <color indexed="81"/>
            <rFont val="Tahoma"/>
            <family val="2"/>
          </rPr>
          <t>Account_Balance_YTD(acctdept: {Map!K16})</t>
        </r>
      </text>
    </comment>
    <comment ref="M16" authorId="0" shapeId="0" xr:uid="{39807783-4700-4955-93A7-54CEA7AF8139}">
      <text>
        <r>
          <rPr>
            <sz val="9"/>
            <color indexed="81"/>
            <rFont val="Tahoma"/>
            <family val="2"/>
          </rPr>
          <t>Account_Balance_YTD(acctdept: {Map!L16})</t>
        </r>
      </text>
    </comment>
    <comment ref="D17" authorId="0" shapeId="0" xr:uid="{F28C18CB-C6CD-455C-B06B-4E0DA2E7B93A}">
      <text>
        <r>
          <rPr>
            <sz val="9"/>
            <color indexed="81"/>
            <rFont val="Tahoma"/>
            <family val="2"/>
          </rPr>
          <t>Account_Balance_YTD(acctdept: {Map!C17})</t>
        </r>
      </text>
    </comment>
    <comment ref="E17" authorId="0" shapeId="0" xr:uid="{DCBBD1DC-A0A7-4EF3-AE70-6FF464711C55}">
      <text>
        <r>
          <rPr>
            <sz val="9"/>
            <color indexed="81"/>
            <rFont val="Tahoma"/>
            <family val="2"/>
          </rPr>
          <t>Account_Balance_YTD(acctdept: {Map!D17})</t>
        </r>
      </text>
    </comment>
    <comment ref="F17" authorId="0" shapeId="0" xr:uid="{50ADD8EA-0C40-4E6E-A25B-1A3DA3BB6363}">
      <text>
        <r>
          <rPr>
            <sz val="9"/>
            <color indexed="81"/>
            <rFont val="Tahoma"/>
            <family val="2"/>
          </rPr>
          <t>Account_Balance_YTD(acctdept: {Map!E17})</t>
        </r>
      </text>
    </comment>
    <comment ref="G17" authorId="0" shapeId="0" xr:uid="{AD76F8BA-31D4-4816-B6DE-AF636B6EACFB}">
      <text>
        <r>
          <rPr>
            <sz val="9"/>
            <color indexed="81"/>
            <rFont val="Tahoma"/>
            <family val="2"/>
          </rPr>
          <t>Account_Balance_YTD(acctdept: {Map!F17})</t>
        </r>
      </text>
    </comment>
    <comment ref="H17" authorId="0" shapeId="0" xr:uid="{F26DB809-5984-4203-93B3-CD8B3D272EB2}">
      <text>
        <r>
          <rPr>
            <sz val="9"/>
            <color indexed="81"/>
            <rFont val="Tahoma"/>
            <family val="2"/>
          </rPr>
          <t>Account_Balance_YTD(acctdept: {Map!G17})</t>
        </r>
      </text>
    </comment>
    <comment ref="I17" authorId="0" shapeId="0" xr:uid="{092EBD25-79B4-4219-A9FA-FD7D8CF2B83D}">
      <text>
        <r>
          <rPr>
            <sz val="9"/>
            <color indexed="81"/>
            <rFont val="Tahoma"/>
            <family val="2"/>
          </rPr>
          <t>Account_Balance_YTD(acctdept: {Map!H17})</t>
        </r>
      </text>
    </comment>
    <comment ref="J17" authorId="0" shapeId="0" xr:uid="{2BC7F38E-BDA7-413A-920C-0787FE12846D}">
      <text>
        <r>
          <rPr>
            <sz val="9"/>
            <color indexed="81"/>
            <rFont val="Tahoma"/>
            <family val="2"/>
          </rPr>
          <t>Account_Balance_YTD(acctdept: {Map!I17})</t>
        </r>
      </text>
    </comment>
    <comment ref="K17" authorId="0" shapeId="0" xr:uid="{59253B40-B2FF-4230-8E0B-DC26CD81913A}">
      <text>
        <r>
          <rPr>
            <sz val="9"/>
            <color indexed="81"/>
            <rFont val="Tahoma"/>
            <family val="2"/>
          </rPr>
          <t>Account_Balance_YTD(acctdept: {Map!J17})</t>
        </r>
      </text>
    </comment>
    <comment ref="L17" authorId="0" shapeId="0" xr:uid="{7E5B4E83-EA4B-4014-A99C-14322CDF903A}">
      <text>
        <r>
          <rPr>
            <sz val="9"/>
            <color indexed="81"/>
            <rFont val="Tahoma"/>
            <family val="2"/>
          </rPr>
          <t>Account_Balance_YTD(acctdept: {Map!K17})</t>
        </r>
      </text>
    </comment>
    <comment ref="M17" authorId="0" shapeId="0" xr:uid="{1CEAAFC3-0786-4D08-BE2A-8C4BC1B7421E}">
      <text>
        <r>
          <rPr>
            <sz val="9"/>
            <color indexed="81"/>
            <rFont val="Tahoma"/>
            <family val="2"/>
          </rPr>
          <t>Account_Balance_YTD(acctdept: {Map!L17})</t>
        </r>
      </text>
    </comment>
    <comment ref="D18" authorId="0" shapeId="0" xr:uid="{5534FCE4-8754-4603-BAA9-171DE0C59D2F}">
      <text>
        <r>
          <rPr>
            <sz val="9"/>
            <color indexed="81"/>
            <rFont val="Tahoma"/>
            <family val="2"/>
          </rPr>
          <t>Account_Balance_YTD(acctdept: {Map!C18})</t>
        </r>
      </text>
    </comment>
    <comment ref="E18" authorId="0" shapeId="0" xr:uid="{8E8E66F5-0522-4E8D-ADDE-E55AC24745C7}">
      <text>
        <r>
          <rPr>
            <sz val="9"/>
            <color indexed="81"/>
            <rFont val="Tahoma"/>
            <family val="2"/>
          </rPr>
          <t>Account_Balance_YTD(acctdept: {Map!D18})</t>
        </r>
      </text>
    </comment>
    <comment ref="F18" authorId="0" shapeId="0" xr:uid="{ADDA1885-DBBB-423F-8DB6-A5493BE8E6DF}">
      <text>
        <r>
          <rPr>
            <sz val="9"/>
            <color indexed="81"/>
            <rFont val="Tahoma"/>
            <family val="2"/>
          </rPr>
          <t>Account_Balance_YTD(acctdept: {Map!E18})</t>
        </r>
      </text>
    </comment>
    <comment ref="G18" authorId="0" shapeId="0" xr:uid="{642A2C9A-1B78-47A0-B5FB-6DD16DAAD5F0}">
      <text>
        <r>
          <rPr>
            <sz val="9"/>
            <color indexed="81"/>
            <rFont val="Tahoma"/>
            <family val="2"/>
          </rPr>
          <t>Account_Balance_YTD(acctdept: {Map!F18})</t>
        </r>
      </text>
    </comment>
    <comment ref="H18" authorId="0" shapeId="0" xr:uid="{202C12FF-2A0C-4546-A70B-BD12D9FB63B2}">
      <text>
        <r>
          <rPr>
            <sz val="9"/>
            <color indexed="81"/>
            <rFont val="Tahoma"/>
            <family val="2"/>
          </rPr>
          <t>Account_Balance_YTD(acctdept: {Map!G18})</t>
        </r>
      </text>
    </comment>
    <comment ref="I18" authorId="0" shapeId="0" xr:uid="{679E0B08-6DA2-4C92-B157-5ADF3655CF93}">
      <text>
        <r>
          <rPr>
            <sz val="9"/>
            <color indexed="81"/>
            <rFont val="Tahoma"/>
            <family val="2"/>
          </rPr>
          <t>Account_Balance_YTD(acctdept: {Map!H18})</t>
        </r>
      </text>
    </comment>
    <comment ref="J18" authorId="0" shapeId="0" xr:uid="{BBB68DA0-B6D1-41A8-BAC3-26159E4529A8}">
      <text>
        <r>
          <rPr>
            <sz val="9"/>
            <color indexed="81"/>
            <rFont val="Tahoma"/>
            <family val="2"/>
          </rPr>
          <t>Account_Balance_YTD(acctdept: {Map!I18})</t>
        </r>
      </text>
    </comment>
    <comment ref="K18" authorId="0" shapeId="0" xr:uid="{C7A11572-03AA-4D06-B171-7F98A82AA523}">
      <text>
        <r>
          <rPr>
            <sz val="9"/>
            <color indexed="81"/>
            <rFont val="Tahoma"/>
            <family val="2"/>
          </rPr>
          <t>Account_Balance_YTD(acctdept: {Map!J18})</t>
        </r>
      </text>
    </comment>
    <comment ref="L18" authorId="0" shapeId="0" xr:uid="{53E796BA-265D-41FB-863A-8A02C84BD1BF}">
      <text>
        <r>
          <rPr>
            <sz val="9"/>
            <color indexed="81"/>
            <rFont val="Tahoma"/>
            <family val="2"/>
          </rPr>
          <t>Account_Balance_YTD(acctdept: {Map!K18})</t>
        </r>
      </text>
    </comment>
    <comment ref="M18" authorId="0" shapeId="0" xr:uid="{D256B1CC-172F-4FD8-9B08-013E12940F72}">
      <text>
        <r>
          <rPr>
            <sz val="9"/>
            <color indexed="81"/>
            <rFont val="Tahoma"/>
            <family val="2"/>
          </rPr>
          <t>Account_Balance_YTD(acctdept: {Map!L18})</t>
        </r>
      </text>
    </comment>
    <comment ref="D19" authorId="0" shapeId="0" xr:uid="{E99528A8-DB1B-44A9-A436-E3696CA763FF}">
      <text>
        <r>
          <rPr>
            <sz val="9"/>
            <color indexed="81"/>
            <rFont val="Tahoma"/>
            <family val="2"/>
          </rPr>
          <t>Account_Balance_YTD(acctdept: {Map!C19})</t>
        </r>
      </text>
    </comment>
    <comment ref="E19" authorId="0" shapeId="0" xr:uid="{B755CB9B-2A2B-45D4-B8F2-B66B0DE01EC3}">
      <text>
        <r>
          <rPr>
            <sz val="9"/>
            <color indexed="81"/>
            <rFont val="Tahoma"/>
            <family val="2"/>
          </rPr>
          <t>Account_Balance_YTD(acctdept: {Map!D19})</t>
        </r>
      </text>
    </comment>
    <comment ref="F19" authorId="0" shapeId="0" xr:uid="{8EF28CA6-DB59-489A-8618-AAEF242C2550}">
      <text>
        <r>
          <rPr>
            <sz val="9"/>
            <color indexed="81"/>
            <rFont val="Tahoma"/>
            <family val="2"/>
          </rPr>
          <t>Account_Balance_YTD(acctdept: {Map!E19})</t>
        </r>
      </text>
    </comment>
    <comment ref="G19" authorId="0" shapeId="0" xr:uid="{E9F95154-83CE-4201-99C3-2C38AE34552E}">
      <text>
        <r>
          <rPr>
            <sz val="9"/>
            <color indexed="81"/>
            <rFont val="Tahoma"/>
            <family val="2"/>
          </rPr>
          <t>Account_Balance_YTD(acctdept: {Map!F19})</t>
        </r>
      </text>
    </comment>
    <comment ref="H19" authorId="0" shapeId="0" xr:uid="{3FDBBAEB-9348-49AE-BCC7-1B67D370F7C6}">
      <text>
        <r>
          <rPr>
            <sz val="9"/>
            <color indexed="81"/>
            <rFont val="Tahoma"/>
            <family val="2"/>
          </rPr>
          <t>Account_Balance_YTD(acctdept: {Map!G19})</t>
        </r>
      </text>
    </comment>
    <comment ref="I19" authorId="0" shapeId="0" xr:uid="{01B4048C-C6D7-439D-A85A-308E32DB9AFE}">
      <text>
        <r>
          <rPr>
            <sz val="9"/>
            <color indexed="81"/>
            <rFont val="Tahoma"/>
            <family val="2"/>
          </rPr>
          <t>Account_Balance_YTD(acctdept: {Map!H19})</t>
        </r>
      </text>
    </comment>
    <comment ref="J19" authorId="0" shapeId="0" xr:uid="{A0924D4D-9F5B-40EA-BC68-6CF7BEC04DB7}">
      <text>
        <r>
          <rPr>
            <sz val="9"/>
            <color indexed="81"/>
            <rFont val="Tahoma"/>
            <family val="2"/>
          </rPr>
          <t>Account_Balance_YTD(acctdept: {Map!I19})</t>
        </r>
      </text>
    </comment>
    <comment ref="K19" authorId="0" shapeId="0" xr:uid="{CEF00E3C-5418-4487-A001-5A4A71D81B42}">
      <text>
        <r>
          <rPr>
            <sz val="9"/>
            <color indexed="81"/>
            <rFont val="Tahoma"/>
            <family val="2"/>
          </rPr>
          <t>Account_Balance_YTD(acctdept: {Map!J19})</t>
        </r>
      </text>
    </comment>
    <comment ref="L19" authorId="0" shapeId="0" xr:uid="{6EA50739-579A-444D-8D2F-39F5CA9581A7}">
      <text>
        <r>
          <rPr>
            <sz val="9"/>
            <color indexed="81"/>
            <rFont val="Tahoma"/>
            <family val="2"/>
          </rPr>
          <t>Account_Balance_YTD(acctdept: {Map!K19})</t>
        </r>
      </text>
    </comment>
    <comment ref="M19" authorId="0" shapeId="0" xr:uid="{8C7A76C2-CD9B-4DDE-A151-75761250780B}">
      <text>
        <r>
          <rPr>
            <sz val="9"/>
            <color indexed="81"/>
            <rFont val="Tahoma"/>
            <family val="2"/>
          </rPr>
          <t>Account_Balance_YTD(acctdept: {Map!L19})</t>
        </r>
      </text>
    </comment>
    <comment ref="D20" authorId="0" shapeId="0" xr:uid="{79B34DB1-6D0F-4A07-BB30-A01C14AD51F1}">
      <text>
        <r>
          <rPr>
            <sz val="9"/>
            <color indexed="81"/>
            <rFont val="Tahoma"/>
            <family val="2"/>
          </rPr>
          <t>Account_Balance_YTD(acctdept: {Map!C20})</t>
        </r>
      </text>
    </comment>
    <comment ref="E20" authorId="0" shapeId="0" xr:uid="{E33C1522-042C-41D9-B0B7-24C0D3329798}">
      <text>
        <r>
          <rPr>
            <sz val="9"/>
            <color indexed="81"/>
            <rFont val="Tahoma"/>
            <family val="2"/>
          </rPr>
          <t>Account_Balance_YTD(acctdept: {Map!D20})</t>
        </r>
      </text>
    </comment>
    <comment ref="F20" authorId="0" shapeId="0" xr:uid="{FC24F7B8-5FD1-4CF1-AC18-EE7ABCAF5A5A}">
      <text>
        <r>
          <rPr>
            <sz val="9"/>
            <color indexed="81"/>
            <rFont val="Tahoma"/>
            <family val="2"/>
          </rPr>
          <t>Account_Balance_YTD(acctdept: {Map!E20})</t>
        </r>
      </text>
    </comment>
    <comment ref="G20" authorId="0" shapeId="0" xr:uid="{07215B24-7A90-451C-9622-EE3BA6684BA7}">
      <text>
        <r>
          <rPr>
            <sz val="9"/>
            <color indexed="81"/>
            <rFont val="Tahoma"/>
            <family val="2"/>
          </rPr>
          <t>Account_Balance_YTD(acctdept: {Map!F20})</t>
        </r>
      </text>
    </comment>
    <comment ref="H20" authorId="0" shapeId="0" xr:uid="{2D468E68-2210-4C1F-A88F-90A763ABBCFB}">
      <text>
        <r>
          <rPr>
            <sz val="9"/>
            <color indexed="81"/>
            <rFont val="Tahoma"/>
            <family val="2"/>
          </rPr>
          <t>Account_Balance_YTD(acctdept: {Map!G20})</t>
        </r>
      </text>
    </comment>
    <comment ref="I20" authorId="0" shapeId="0" xr:uid="{00925F18-B984-412D-9B01-B8640AA2B2E1}">
      <text>
        <r>
          <rPr>
            <sz val="9"/>
            <color indexed="81"/>
            <rFont val="Tahoma"/>
            <family val="2"/>
          </rPr>
          <t>Account_Balance_YTD(acctdept: {Map!H20})</t>
        </r>
      </text>
    </comment>
    <comment ref="J20" authorId="0" shapeId="0" xr:uid="{A36472ED-E640-4852-A110-5868AC35660D}">
      <text>
        <r>
          <rPr>
            <sz val="9"/>
            <color indexed="81"/>
            <rFont val="Tahoma"/>
            <family val="2"/>
          </rPr>
          <t>Account_Balance_YTD(acctdept: {Map!I20})</t>
        </r>
      </text>
    </comment>
    <comment ref="K20" authorId="0" shapeId="0" xr:uid="{1E0EC706-03C7-4145-B593-CA82E10EAE06}">
      <text>
        <r>
          <rPr>
            <sz val="9"/>
            <color indexed="81"/>
            <rFont val="Tahoma"/>
            <family val="2"/>
          </rPr>
          <t>Account_Balance_YTD(acctdept: {Map!J20})</t>
        </r>
      </text>
    </comment>
    <comment ref="L20" authorId="0" shapeId="0" xr:uid="{5B0B3F85-19B2-42DC-B1A1-B560045277F8}">
      <text>
        <r>
          <rPr>
            <sz val="9"/>
            <color indexed="81"/>
            <rFont val="Tahoma"/>
            <family val="2"/>
          </rPr>
          <t>Account_Balance_YTD(acctdept: {Map!K20})</t>
        </r>
      </text>
    </comment>
    <comment ref="M20" authorId="0" shapeId="0" xr:uid="{3F331577-B5E2-4736-A0F0-B71468F477A5}">
      <text>
        <r>
          <rPr>
            <sz val="9"/>
            <color indexed="81"/>
            <rFont val="Tahoma"/>
            <family val="2"/>
          </rPr>
          <t>Account_Balance_YTD(acctdept: {Map!L20})</t>
        </r>
      </text>
    </comment>
    <comment ref="D21" authorId="0" shapeId="0" xr:uid="{15E25744-309D-40A9-8F64-23226DF5AAC1}">
      <text>
        <r>
          <rPr>
            <sz val="9"/>
            <color indexed="81"/>
            <rFont val="Tahoma"/>
            <family val="2"/>
          </rPr>
          <t>Account_Balance_YTD(acctdept: {Map!C21})</t>
        </r>
      </text>
    </comment>
    <comment ref="E21" authorId="0" shapeId="0" xr:uid="{BEF74303-FD84-4883-B130-092BAF50690E}">
      <text>
        <r>
          <rPr>
            <sz val="9"/>
            <color indexed="81"/>
            <rFont val="Tahoma"/>
            <family val="2"/>
          </rPr>
          <t>Account_Balance_YTD(acctdept: {Map!D21})</t>
        </r>
      </text>
    </comment>
    <comment ref="F21" authorId="0" shapeId="0" xr:uid="{20AB6729-EA7F-498E-A988-4E0EE919F3E9}">
      <text>
        <r>
          <rPr>
            <sz val="9"/>
            <color indexed="81"/>
            <rFont val="Tahoma"/>
            <family val="2"/>
          </rPr>
          <t>Account_Balance_YTD(acctdept: {Map!E21})</t>
        </r>
      </text>
    </comment>
    <comment ref="G21" authorId="0" shapeId="0" xr:uid="{FEE0CAFF-999F-438E-9264-01EBE3D9A8B3}">
      <text>
        <r>
          <rPr>
            <sz val="9"/>
            <color indexed="81"/>
            <rFont val="Tahoma"/>
            <family val="2"/>
          </rPr>
          <t>Account_Balance_YTD(acctdept: {Map!F21})</t>
        </r>
      </text>
    </comment>
    <comment ref="H21" authorId="0" shapeId="0" xr:uid="{D9AD8311-B15E-4C1B-BCA7-4D991C31D151}">
      <text>
        <r>
          <rPr>
            <sz val="9"/>
            <color indexed="81"/>
            <rFont val="Tahoma"/>
            <family val="2"/>
          </rPr>
          <t>Account_Balance_YTD(acctdept: {Map!G21})</t>
        </r>
      </text>
    </comment>
    <comment ref="I21" authorId="0" shapeId="0" xr:uid="{FAFDBCC8-B4AE-4639-B54F-474BE899438F}">
      <text>
        <r>
          <rPr>
            <sz val="9"/>
            <color indexed="81"/>
            <rFont val="Tahoma"/>
            <family val="2"/>
          </rPr>
          <t>Account_Balance_YTD(acctdept: {Map!H21})</t>
        </r>
      </text>
    </comment>
    <comment ref="J21" authorId="0" shapeId="0" xr:uid="{3556E7C3-32CB-48F2-8633-67D8CDBBD973}">
      <text>
        <r>
          <rPr>
            <sz val="9"/>
            <color indexed="81"/>
            <rFont val="Tahoma"/>
            <family val="2"/>
          </rPr>
          <t>Account_Balance_YTD(acctdept: {Map!I21})</t>
        </r>
      </text>
    </comment>
    <comment ref="K21" authorId="0" shapeId="0" xr:uid="{BDEEEC5A-CC9E-4648-A1B2-24A22A7A5472}">
      <text>
        <r>
          <rPr>
            <sz val="9"/>
            <color indexed="81"/>
            <rFont val="Tahoma"/>
            <family val="2"/>
          </rPr>
          <t>Account_Balance_YTD(acctdept: {Map!J21})</t>
        </r>
      </text>
    </comment>
    <comment ref="L21" authorId="0" shapeId="0" xr:uid="{A65F2589-CFEF-4113-AA6C-A50AC4F1C504}">
      <text>
        <r>
          <rPr>
            <sz val="9"/>
            <color indexed="81"/>
            <rFont val="Tahoma"/>
            <family val="2"/>
          </rPr>
          <t>Account_Balance_YTD(acctdept: {Map!K21})</t>
        </r>
      </text>
    </comment>
    <comment ref="M21" authorId="0" shapeId="0" xr:uid="{DE02FD84-ABA1-42DD-B763-223E2D934A21}">
      <text>
        <r>
          <rPr>
            <sz val="9"/>
            <color indexed="81"/>
            <rFont val="Tahoma"/>
            <family val="2"/>
          </rPr>
          <t>Account_Balance_YTD(acctdept: {Map!L21})</t>
        </r>
      </text>
    </comment>
    <comment ref="D22" authorId="0" shapeId="0" xr:uid="{E674CEC5-0731-4DCE-B0FC-0F041C7ED213}">
      <text>
        <r>
          <rPr>
            <sz val="9"/>
            <color indexed="81"/>
            <rFont val="Tahoma"/>
            <family val="2"/>
          </rPr>
          <t>Account_Balance_YTD(acctdept: {Map!C22})</t>
        </r>
      </text>
    </comment>
    <comment ref="E22" authorId="0" shapeId="0" xr:uid="{12E8A42A-8450-4BDB-B7AF-E2C03E7C2A22}">
      <text>
        <r>
          <rPr>
            <sz val="9"/>
            <color indexed="81"/>
            <rFont val="Tahoma"/>
            <family val="2"/>
          </rPr>
          <t>Account_Balance_YTD(acctdept: {Map!D22})</t>
        </r>
      </text>
    </comment>
    <comment ref="F22" authorId="0" shapeId="0" xr:uid="{3E3E2C50-4FD9-4662-9E02-955A395A0FF5}">
      <text>
        <r>
          <rPr>
            <sz val="9"/>
            <color indexed="81"/>
            <rFont val="Tahoma"/>
            <family val="2"/>
          </rPr>
          <t>Account_Balance_YTD(acctdept: {Map!E22})</t>
        </r>
      </text>
    </comment>
    <comment ref="G22" authorId="0" shapeId="0" xr:uid="{87AA5F34-4287-4E77-8CDC-C8A905546939}">
      <text>
        <r>
          <rPr>
            <sz val="9"/>
            <color indexed="81"/>
            <rFont val="Tahoma"/>
            <family val="2"/>
          </rPr>
          <t>Account_Balance_YTD(acctdept: {Map!F22})</t>
        </r>
      </text>
    </comment>
    <comment ref="H22" authorId="0" shapeId="0" xr:uid="{234CFB1D-39BA-4453-9BBE-10AD589CF6A7}">
      <text>
        <r>
          <rPr>
            <sz val="9"/>
            <color indexed="81"/>
            <rFont val="Tahoma"/>
            <family val="2"/>
          </rPr>
          <t>Account_Balance_YTD(acctdept: {Map!G22})</t>
        </r>
      </text>
    </comment>
    <comment ref="I22" authorId="0" shapeId="0" xr:uid="{BB26BDB8-8954-413A-958E-2F137AA3C28A}">
      <text>
        <r>
          <rPr>
            <sz val="9"/>
            <color indexed="81"/>
            <rFont val="Tahoma"/>
            <family val="2"/>
          </rPr>
          <t>Account_Balance_YTD(acctdept: {Map!H22})</t>
        </r>
      </text>
    </comment>
    <comment ref="J22" authorId="0" shapeId="0" xr:uid="{18BE4F09-A24E-4FFC-AA31-5F9CCE64BC6F}">
      <text>
        <r>
          <rPr>
            <sz val="9"/>
            <color indexed="81"/>
            <rFont val="Tahoma"/>
            <family val="2"/>
          </rPr>
          <t>Account_Balance_YTD(acctdept: {Map!I22})</t>
        </r>
      </text>
    </comment>
    <comment ref="K22" authorId="0" shapeId="0" xr:uid="{400D4A27-289B-4008-B761-0133CAC897DC}">
      <text>
        <r>
          <rPr>
            <sz val="9"/>
            <color indexed="81"/>
            <rFont val="Tahoma"/>
            <family val="2"/>
          </rPr>
          <t>Account_Balance_YTD(acctdept: {Map!J22})</t>
        </r>
      </text>
    </comment>
    <comment ref="L22" authorId="0" shapeId="0" xr:uid="{33064454-986C-42A9-9909-AD48A6D889CA}">
      <text>
        <r>
          <rPr>
            <sz val="9"/>
            <color indexed="81"/>
            <rFont val="Tahoma"/>
            <family val="2"/>
          </rPr>
          <t>Account_Balance_YTD(acctdept: {Map!K22})</t>
        </r>
      </text>
    </comment>
    <comment ref="M22" authorId="0" shapeId="0" xr:uid="{A6D3003E-6498-4E9E-BF64-219F57EA2629}">
      <text>
        <r>
          <rPr>
            <sz val="9"/>
            <color indexed="81"/>
            <rFont val="Tahoma"/>
            <family val="2"/>
          </rPr>
          <t>Account_Balance_YTD(acctdept: {Map!L22})</t>
        </r>
      </text>
    </comment>
    <comment ref="D23" authorId="0" shapeId="0" xr:uid="{423FF59D-47FB-4D63-ADCC-7F69C706194E}">
      <text>
        <r>
          <rPr>
            <sz val="9"/>
            <color indexed="81"/>
            <rFont val="Tahoma"/>
            <family val="2"/>
          </rPr>
          <t>Account_Balance_YTD(acctdept: {Map!C23})</t>
        </r>
      </text>
    </comment>
    <comment ref="E23" authorId="0" shapeId="0" xr:uid="{F70FD463-F191-42C4-89F7-68D403344353}">
      <text>
        <r>
          <rPr>
            <sz val="9"/>
            <color indexed="81"/>
            <rFont val="Tahoma"/>
            <family val="2"/>
          </rPr>
          <t>Account_Balance_YTD(acctdept: {Map!D23})</t>
        </r>
      </text>
    </comment>
    <comment ref="F23" authorId="0" shapeId="0" xr:uid="{7C40B11A-02CD-406D-8CF7-0971AB51AD67}">
      <text>
        <r>
          <rPr>
            <sz val="9"/>
            <color indexed="81"/>
            <rFont val="Tahoma"/>
            <family val="2"/>
          </rPr>
          <t>Account_Balance_YTD(acctdept: {Map!E23})</t>
        </r>
      </text>
    </comment>
    <comment ref="G23" authorId="0" shapeId="0" xr:uid="{A2F7BBE4-8B75-4060-BD8B-FD13AA4FA06C}">
      <text>
        <r>
          <rPr>
            <sz val="9"/>
            <color indexed="81"/>
            <rFont val="Tahoma"/>
            <family val="2"/>
          </rPr>
          <t>Account_Balance_YTD(acctdept: {Map!F23})</t>
        </r>
      </text>
    </comment>
    <comment ref="H23" authorId="0" shapeId="0" xr:uid="{9D85E664-7E47-4E93-A7E2-5202B2439B32}">
      <text>
        <r>
          <rPr>
            <sz val="9"/>
            <color indexed="81"/>
            <rFont val="Tahoma"/>
            <family val="2"/>
          </rPr>
          <t>Account_Balance_YTD(acctdept: {Map!G23})</t>
        </r>
      </text>
    </comment>
    <comment ref="I23" authorId="0" shapeId="0" xr:uid="{C8B20F0B-09A1-47FC-8B2E-536E3E19F3DD}">
      <text>
        <r>
          <rPr>
            <sz val="9"/>
            <color indexed="81"/>
            <rFont val="Tahoma"/>
            <family val="2"/>
          </rPr>
          <t>Account_Balance_YTD(acctdept: {Map!H23})</t>
        </r>
      </text>
    </comment>
    <comment ref="J23" authorId="0" shapeId="0" xr:uid="{1E806CB9-FC8C-4B95-9B45-0200A03F551F}">
      <text>
        <r>
          <rPr>
            <sz val="9"/>
            <color indexed="81"/>
            <rFont val="Tahoma"/>
            <family val="2"/>
          </rPr>
          <t>Account_Balance_YTD(acctdept: {Map!I23})</t>
        </r>
      </text>
    </comment>
    <comment ref="K23" authorId="0" shapeId="0" xr:uid="{D24F6987-CF76-4F18-AE8E-5678AAF53EC4}">
      <text>
        <r>
          <rPr>
            <sz val="9"/>
            <color indexed="81"/>
            <rFont val="Tahoma"/>
            <family val="2"/>
          </rPr>
          <t>Account_Balance_YTD(acctdept: {Map!J23})</t>
        </r>
      </text>
    </comment>
    <comment ref="L23" authorId="0" shapeId="0" xr:uid="{5D18D89C-9200-4BD4-A79A-A95706CC3D23}">
      <text>
        <r>
          <rPr>
            <sz val="9"/>
            <color indexed="81"/>
            <rFont val="Tahoma"/>
            <family val="2"/>
          </rPr>
          <t>Account_Balance_YTD(acctdept: {Map!K23})</t>
        </r>
      </text>
    </comment>
    <comment ref="M23" authorId="0" shapeId="0" xr:uid="{DA0AE6DC-B5F1-46D1-A714-0B911172F353}">
      <text>
        <r>
          <rPr>
            <sz val="9"/>
            <color indexed="81"/>
            <rFont val="Tahoma"/>
            <family val="2"/>
          </rPr>
          <t>Account_Balance_YTD(acctdept: {Map!L23})</t>
        </r>
      </text>
    </comment>
    <comment ref="D24" authorId="0" shapeId="0" xr:uid="{99193318-D9CB-4976-9BE5-7723B9C363FD}">
      <text>
        <r>
          <rPr>
            <sz val="9"/>
            <color indexed="81"/>
            <rFont val="Tahoma"/>
            <family val="2"/>
          </rPr>
          <t>Account_Balance_YTD(acctdept: {Map!C24})</t>
        </r>
      </text>
    </comment>
    <comment ref="E24" authorId="0" shapeId="0" xr:uid="{BE83695B-E9B3-404F-ADD4-8BD94A9A0128}">
      <text>
        <r>
          <rPr>
            <sz val="9"/>
            <color indexed="81"/>
            <rFont val="Tahoma"/>
            <family val="2"/>
          </rPr>
          <t>Account_Balance_YTD(acctdept: {Map!D24})</t>
        </r>
      </text>
    </comment>
    <comment ref="F24" authorId="0" shapeId="0" xr:uid="{57FDEBCF-FF26-402A-99CD-948AF34E1602}">
      <text>
        <r>
          <rPr>
            <sz val="9"/>
            <color indexed="81"/>
            <rFont val="Tahoma"/>
            <family val="2"/>
          </rPr>
          <t>Account_Balance_YTD(acctdept: {Map!E24})</t>
        </r>
      </text>
    </comment>
    <comment ref="G24" authorId="0" shapeId="0" xr:uid="{88368DC3-BBD8-4F55-A69A-EBE2E937DC75}">
      <text>
        <r>
          <rPr>
            <sz val="9"/>
            <color indexed="81"/>
            <rFont val="Tahoma"/>
            <family val="2"/>
          </rPr>
          <t>Account_Balance_YTD(acctdept: {Map!F24})</t>
        </r>
      </text>
    </comment>
    <comment ref="H24" authorId="0" shapeId="0" xr:uid="{70A36F82-2FA7-4BE7-8FA1-DEF4D1EB50DD}">
      <text>
        <r>
          <rPr>
            <sz val="9"/>
            <color indexed="81"/>
            <rFont val="Tahoma"/>
            <family val="2"/>
          </rPr>
          <t>Account_Balance_YTD(acctdept: {Map!G24})</t>
        </r>
      </text>
    </comment>
    <comment ref="I24" authorId="0" shapeId="0" xr:uid="{ECB79E97-0037-4AE1-B1D2-1E261E826C8F}">
      <text>
        <r>
          <rPr>
            <sz val="9"/>
            <color indexed="81"/>
            <rFont val="Tahoma"/>
            <family val="2"/>
          </rPr>
          <t>Account_Balance_YTD(acctdept: {Map!H24})</t>
        </r>
      </text>
    </comment>
    <comment ref="J24" authorId="0" shapeId="0" xr:uid="{D21762FB-6029-40D2-8775-E6EBE2FCEB1F}">
      <text>
        <r>
          <rPr>
            <sz val="9"/>
            <color indexed="81"/>
            <rFont val="Tahoma"/>
            <family val="2"/>
          </rPr>
          <t>Account_Balance_YTD(acctdept: {Map!I24})</t>
        </r>
      </text>
    </comment>
    <comment ref="K24" authorId="0" shapeId="0" xr:uid="{35B2EFDA-8506-4890-9819-5B56163813A8}">
      <text>
        <r>
          <rPr>
            <sz val="9"/>
            <color indexed="81"/>
            <rFont val="Tahoma"/>
            <family val="2"/>
          </rPr>
          <t>Account_Balance_YTD(acctdept: {Map!J24})</t>
        </r>
      </text>
    </comment>
    <comment ref="L24" authorId="0" shapeId="0" xr:uid="{C121BA2D-9AAC-4961-9DA9-15E405ABDB7D}">
      <text>
        <r>
          <rPr>
            <sz val="9"/>
            <color indexed="81"/>
            <rFont val="Tahoma"/>
            <family val="2"/>
          </rPr>
          <t>Account_Balance_YTD(acctdept: {Map!K24})</t>
        </r>
      </text>
    </comment>
    <comment ref="M24" authorId="0" shapeId="0" xr:uid="{B5AC9A07-A4F4-4701-B34A-24E3BCBC7D06}">
      <text>
        <r>
          <rPr>
            <sz val="9"/>
            <color indexed="81"/>
            <rFont val="Tahoma"/>
            <family val="2"/>
          </rPr>
          <t>Account_Balance_YTD(acctdept: {Map!L24})</t>
        </r>
      </text>
    </comment>
    <comment ref="D25" authorId="0" shapeId="0" xr:uid="{2004EEF1-6DD1-454F-BAFC-457A9AD4C8EF}">
      <text>
        <r>
          <rPr>
            <sz val="9"/>
            <color indexed="81"/>
            <rFont val="Tahoma"/>
            <family val="2"/>
          </rPr>
          <t>Account_Balance_YTD(acctdept: {Map!C25})</t>
        </r>
      </text>
    </comment>
    <comment ref="E25" authorId="0" shapeId="0" xr:uid="{68180166-F277-4884-9491-BCBEE6C59204}">
      <text>
        <r>
          <rPr>
            <sz val="9"/>
            <color indexed="81"/>
            <rFont val="Tahoma"/>
            <family val="2"/>
          </rPr>
          <t>Account_Balance_YTD(acctdept: {Map!D25})</t>
        </r>
      </text>
    </comment>
    <comment ref="F25" authorId="0" shapeId="0" xr:uid="{B883F274-8595-491E-87FB-17F3ED8904C6}">
      <text>
        <r>
          <rPr>
            <sz val="9"/>
            <color indexed="81"/>
            <rFont val="Tahoma"/>
            <family val="2"/>
          </rPr>
          <t>Account_Balance_YTD(acctdept: {Map!E25})</t>
        </r>
      </text>
    </comment>
    <comment ref="G25" authorId="0" shapeId="0" xr:uid="{1CBE4038-6DA5-4A61-AD24-3671F850598B}">
      <text>
        <r>
          <rPr>
            <sz val="9"/>
            <color indexed="81"/>
            <rFont val="Tahoma"/>
            <family val="2"/>
          </rPr>
          <t>Account_Balance_YTD(acctdept: {Map!F25})</t>
        </r>
      </text>
    </comment>
    <comment ref="H25" authorId="0" shapeId="0" xr:uid="{1026AE3E-BEDD-40DC-A7E6-AF04E8A2D02F}">
      <text>
        <r>
          <rPr>
            <sz val="9"/>
            <color indexed="81"/>
            <rFont val="Tahoma"/>
            <family val="2"/>
          </rPr>
          <t>Account_Balance_YTD(acctdept: {Map!G25})</t>
        </r>
      </text>
    </comment>
    <comment ref="I25" authorId="0" shapeId="0" xr:uid="{47E544B8-50D0-4491-8CCE-4CF9CF7D9145}">
      <text>
        <r>
          <rPr>
            <sz val="9"/>
            <color indexed="81"/>
            <rFont val="Tahoma"/>
            <family val="2"/>
          </rPr>
          <t>Account_Balance_YTD(acctdept: {Map!H25})</t>
        </r>
      </text>
    </comment>
    <comment ref="J25" authorId="0" shapeId="0" xr:uid="{B76DBEE0-66DF-4952-B867-AA27E7C71CCB}">
      <text>
        <r>
          <rPr>
            <sz val="9"/>
            <color indexed="81"/>
            <rFont val="Tahoma"/>
            <family val="2"/>
          </rPr>
          <t>Account_Balance_YTD(acctdept: {Map!I25})</t>
        </r>
      </text>
    </comment>
    <comment ref="K25" authorId="0" shapeId="0" xr:uid="{4E28323D-7A37-41C4-B817-71480F84EE52}">
      <text>
        <r>
          <rPr>
            <sz val="9"/>
            <color indexed="81"/>
            <rFont val="Tahoma"/>
            <family val="2"/>
          </rPr>
          <t>Account_Balance_YTD(acctdept: {Map!J25})</t>
        </r>
      </text>
    </comment>
    <comment ref="L25" authorId="0" shapeId="0" xr:uid="{153E3EF7-F449-4C49-AA8D-35012C543AE7}">
      <text>
        <r>
          <rPr>
            <sz val="9"/>
            <color indexed="81"/>
            <rFont val="Tahoma"/>
            <family val="2"/>
          </rPr>
          <t>Account_Balance_YTD(acctdept: {Map!K25})</t>
        </r>
      </text>
    </comment>
    <comment ref="M25" authorId="0" shapeId="0" xr:uid="{0A164746-6A7B-49EB-BC17-C560B2EC679E}">
      <text>
        <r>
          <rPr>
            <sz val="9"/>
            <color indexed="81"/>
            <rFont val="Tahoma"/>
            <family val="2"/>
          </rPr>
          <t>Account_Balance_YTD(acctdept: {Map!L25})</t>
        </r>
      </text>
    </comment>
    <comment ref="D26" authorId="0" shapeId="0" xr:uid="{240E2C44-CEE8-46EA-BE8A-D14CABF6989A}">
      <text>
        <r>
          <rPr>
            <sz val="9"/>
            <color indexed="81"/>
            <rFont val="Tahoma"/>
            <family val="2"/>
          </rPr>
          <t>Account_Balance_YTD(acctdept: {Map!C26})</t>
        </r>
      </text>
    </comment>
    <comment ref="E26" authorId="0" shapeId="0" xr:uid="{A27B135B-34E6-455D-9CC3-FFAADC872DA9}">
      <text>
        <r>
          <rPr>
            <sz val="9"/>
            <color indexed="81"/>
            <rFont val="Tahoma"/>
            <family val="2"/>
          </rPr>
          <t>Account_Balance_YTD(acctdept: {Map!D26})</t>
        </r>
      </text>
    </comment>
    <comment ref="F26" authorId="0" shapeId="0" xr:uid="{5AC09140-8A8B-4131-B0AD-AE9A1FB6A23D}">
      <text>
        <r>
          <rPr>
            <sz val="9"/>
            <color indexed="81"/>
            <rFont val="Tahoma"/>
            <family val="2"/>
          </rPr>
          <t>Account_Balance_YTD(acctdept: {Map!E26})</t>
        </r>
      </text>
    </comment>
    <comment ref="G26" authorId="0" shapeId="0" xr:uid="{7A838B3B-020C-4C75-A14C-34501B395A78}">
      <text>
        <r>
          <rPr>
            <sz val="9"/>
            <color indexed="81"/>
            <rFont val="Tahoma"/>
            <family val="2"/>
          </rPr>
          <t>Account_Balance_YTD(acctdept: {Map!F26})</t>
        </r>
      </text>
    </comment>
    <comment ref="H26" authorId="0" shapeId="0" xr:uid="{39A18E8A-F439-4D61-B89B-BEBEDA75FE3A}">
      <text>
        <r>
          <rPr>
            <sz val="9"/>
            <color indexed="81"/>
            <rFont val="Tahoma"/>
            <family val="2"/>
          </rPr>
          <t>Account_Balance_YTD(acctdept: {Map!G26})</t>
        </r>
      </text>
    </comment>
    <comment ref="I26" authorId="0" shapeId="0" xr:uid="{E0C051DE-4CD9-492D-B009-27B1C2185222}">
      <text>
        <r>
          <rPr>
            <sz val="9"/>
            <color indexed="81"/>
            <rFont val="Tahoma"/>
            <family val="2"/>
          </rPr>
          <t>Account_Balance_YTD(acctdept: {Map!H26})</t>
        </r>
      </text>
    </comment>
    <comment ref="J26" authorId="0" shapeId="0" xr:uid="{35203936-20E5-4C5A-AF34-DCB7EFB10386}">
      <text>
        <r>
          <rPr>
            <sz val="9"/>
            <color indexed="81"/>
            <rFont val="Tahoma"/>
            <family val="2"/>
          </rPr>
          <t>Account_Balance_YTD(acctdept: {Map!I26})</t>
        </r>
      </text>
    </comment>
    <comment ref="K26" authorId="0" shapeId="0" xr:uid="{4B2D1708-87FA-4B8B-9327-FCE267485F46}">
      <text>
        <r>
          <rPr>
            <sz val="9"/>
            <color indexed="81"/>
            <rFont val="Tahoma"/>
            <family val="2"/>
          </rPr>
          <t>Account_Balance_YTD(acctdept: {Map!J26})</t>
        </r>
      </text>
    </comment>
    <comment ref="L26" authorId="0" shapeId="0" xr:uid="{143EA03C-3E13-4256-B962-4D0781BBF1ED}">
      <text>
        <r>
          <rPr>
            <sz val="9"/>
            <color indexed="81"/>
            <rFont val="Tahoma"/>
            <family val="2"/>
          </rPr>
          <t>Account_Balance_YTD(acctdept: {Map!K26})</t>
        </r>
      </text>
    </comment>
    <comment ref="M26" authorId="0" shapeId="0" xr:uid="{795BA728-9EAC-4366-966F-F3FF630F4A72}">
      <text>
        <r>
          <rPr>
            <sz val="9"/>
            <color indexed="81"/>
            <rFont val="Tahoma"/>
            <family val="2"/>
          </rPr>
          <t>Account_Balance_YTD(acctdept: {Map!L26})</t>
        </r>
      </text>
    </comment>
    <comment ref="D27" authorId="0" shapeId="0" xr:uid="{8A8D14B0-9FD7-4CF1-8E5B-FA0D64093BDA}">
      <text>
        <r>
          <rPr>
            <sz val="9"/>
            <color indexed="81"/>
            <rFont val="Tahoma"/>
            <family val="2"/>
          </rPr>
          <t>Account_Balance_YTD(acctdept: {Map!C27})</t>
        </r>
      </text>
    </comment>
    <comment ref="E27" authorId="0" shapeId="0" xr:uid="{1CFAF7CC-6704-4B44-9DFA-2EFF63882ECF}">
      <text>
        <r>
          <rPr>
            <sz val="9"/>
            <color indexed="81"/>
            <rFont val="Tahoma"/>
            <family val="2"/>
          </rPr>
          <t>Account_Balance_YTD(acctdept: {Map!D27})</t>
        </r>
      </text>
    </comment>
    <comment ref="F27" authorId="0" shapeId="0" xr:uid="{86AE3B7A-5E3C-461E-983E-6D737B3D9F7D}">
      <text>
        <r>
          <rPr>
            <sz val="9"/>
            <color indexed="81"/>
            <rFont val="Tahoma"/>
            <family val="2"/>
          </rPr>
          <t>Account_Balance_YTD(acctdept: {Map!E27})</t>
        </r>
      </text>
    </comment>
    <comment ref="G27" authorId="0" shapeId="0" xr:uid="{359A6157-B97B-4536-999E-DDB8EF7ADFAF}">
      <text>
        <r>
          <rPr>
            <sz val="9"/>
            <color indexed="81"/>
            <rFont val="Tahoma"/>
            <family val="2"/>
          </rPr>
          <t>Account_Balance_YTD(acctdept: {Map!F27})</t>
        </r>
      </text>
    </comment>
    <comment ref="H27" authorId="0" shapeId="0" xr:uid="{476BD7EF-CCBB-4E57-A21B-D73155FA3958}">
      <text>
        <r>
          <rPr>
            <sz val="9"/>
            <color indexed="81"/>
            <rFont val="Tahoma"/>
            <family val="2"/>
          </rPr>
          <t>Account_Balance_YTD(acctdept: {Map!G27})</t>
        </r>
      </text>
    </comment>
    <comment ref="I27" authorId="0" shapeId="0" xr:uid="{58E9D703-A26F-4207-AC35-52D87AE8C86C}">
      <text>
        <r>
          <rPr>
            <sz val="9"/>
            <color indexed="81"/>
            <rFont val="Tahoma"/>
            <family val="2"/>
          </rPr>
          <t>Account_Balance_YTD(acctdept: {Map!H27})</t>
        </r>
      </text>
    </comment>
    <comment ref="J27" authorId="0" shapeId="0" xr:uid="{9329FB72-4B47-465E-BAD7-76D3C6D2966E}">
      <text>
        <r>
          <rPr>
            <sz val="9"/>
            <color indexed="81"/>
            <rFont val="Tahoma"/>
            <family val="2"/>
          </rPr>
          <t>Account_Balance_YTD(acctdept: {Map!I27})</t>
        </r>
      </text>
    </comment>
    <comment ref="K27" authorId="0" shapeId="0" xr:uid="{60ED4153-5884-4607-A95D-4DB5AB6B80F2}">
      <text>
        <r>
          <rPr>
            <sz val="9"/>
            <color indexed="81"/>
            <rFont val="Tahoma"/>
            <family val="2"/>
          </rPr>
          <t>Account_Balance_YTD(acctdept: {Map!J27})</t>
        </r>
      </text>
    </comment>
    <comment ref="L27" authorId="0" shapeId="0" xr:uid="{C8990246-80E6-4013-8A8A-CA0A6B21416A}">
      <text>
        <r>
          <rPr>
            <sz val="9"/>
            <color indexed="81"/>
            <rFont val="Tahoma"/>
            <family val="2"/>
          </rPr>
          <t>Account_Balance_YTD(acctdept: {Map!K27})</t>
        </r>
      </text>
    </comment>
    <comment ref="M27" authorId="0" shapeId="0" xr:uid="{97C48622-13F0-467D-9436-3F70FB33C4D2}">
      <text>
        <r>
          <rPr>
            <sz val="9"/>
            <color indexed="81"/>
            <rFont val="Tahoma"/>
            <family val="2"/>
          </rPr>
          <t>Account_Balance_YTD(acctdept: {Map!L27})</t>
        </r>
      </text>
    </comment>
    <comment ref="D28" authorId="0" shapeId="0" xr:uid="{2F553403-61EC-4D6A-B8BF-8F0799F0428F}">
      <text>
        <r>
          <rPr>
            <sz val="9"/>
            <color indexed="81"/>
            <rFont val="Tahoma"/>
            <family val="2"/>
          </rPr>
          <t>Account_Balance_YTD(acctdept: {Map!C28})</t>
        </r>
      </text>
    </comment>
    <comment ref="E28" authorId="0" shapeId="0" xr:uid="{27CCBDE9-1396-4792-B6E8-6F5189819D6C}">
      <text>
        <r>
          <rPr>
            <sz val="9"/>
            <color indexed="81"/>
            <rFont val="Tahoma"/>
            <family val="2"/>
          </rPr>
          <t>Account_Balance_YTD(acctdept: {Map!D28})</t>
        </r>
      </text>
    </comment>
    <comment ref="F28" authorId="0" shapeId="0" xr:uid="{58F5DDA3-B715-49AB-82CC-890929E98F08}">
      <text>
        <r>
          <rPr>
            <sz val="9"/>
            <color indexed="81"/>
            <rFont val="Tahoma"/>
            <family val="2"/>
          </rPr>
          <t>Account_Balance_YTD(acctdept: {Map!E28})</t>
        </r>
      </text>
    </comment>
    <comment ref="G28" authorId="0" shapeId="0" xr:uid="{412C65B6-A2A3-42C5-B37E-63909E760618}">
      <text>
        <r>
          <rPr>
            <sz val="9"/>
            <color indexed="81"/>
            <rFont val="Tahoma"/>
            <family val="2"/>
          </rPr>
          <t>Account_Balance_YTD(acctdept: {Map!F28})</t>
        </r>
      </text>
    </comment>
    <comment ref="H28" authorId="0" shapeId="0" xr:uid="{D5C52578-146E-4E73-BAED-D705147805F6}">
      <text>
        <r>
          <rPr>
            <sz val="9"/>
            <color indexed="81"/>
            <rFont val="Tahoma"/>
            <family val="2"/>
          </rPr>
          <t>Account_Balance_YTD(acctdept: {Map!G28})</t>
        </r>
      </text>
    </comment>
    <comment ref="I28" authorId="0" shapeId="0" xr:uid="{09DC93EB-1CF5-4CA6-86FA-C98DAF024D50}">
      <text>
        <r>
          <rPr>
            <sz val="9"/>
            <color indexed="81"/>
            <rFont val="Tahoma"/>
            <family val="2"/>
          </rPr>
          <t>Account_Balance_YTD(acctdept: {Map!H28})</t>
        </r>
      </text>
    </comment>
    <comment ref="J28" authorId="0" shapeId="0" xr:uid="{F6CCD7E4-DA11-4408-85BC-6743A77462D2}">
      <text>
        <r>
          <rPr>
            <sz val="9"/>
            <color indexed="81"/>
            <rFont val="Tahoma"/>
            <family val="2"/>
          </rPr>
          <t>Account_Balance_YTD(acctdept: {Map!I28})</t>
        </r>
      </text>
    </comment>
    <comment ref="K28" authorId="0" shapeId="0" xr:uid="{034F3A1B-FA47-420F-AAD9-80194B003357}">
      <text>
        <r>
          <rPr>
            <sz val="9"/>
            <color indexed="81"/>
            <rFont val="Tahoma"/>
            <family val="2"/>
          </rPr>
          <t>Account_Balance_YTD(acctdept: {Map!J28})</t>
        </r>
      </text>
    </comment>
    <comment ref="L28" authorId="0" shapeId="0" xr:uid="{F824BD04-3AF7-4580-A43E-DDC8795EC4A3}">
      <text>
        <r>
          <rPr>
            <sz val="9"/>
            <color indexed="81"/>
            <rFont val="Tahoma"/>
            <family val="2"/>
          </rPr>
          <t>Account_Balance_YTD(acctdept: {Map!K28})</t>
        </r>
      </text>
    </comment>
    <comment ref="M28" authorId="0" shapeId="0" xr:uid="{08BDB017-D655-4516-9A7B-AA3F47F4D36F}">
      <text>
        <r>
          <rPr>
            <sz val="9"/>
            <color indexed="81"/>
            <rFont val="Tahoma"/>
            <family val="2"/>
          </rPr>
          <t>Account_Balance_YTD(acctdept: {Map!L28})</t>
        </r>
      </text>
    </comment>
    <comment ref="D29" authorId="0" shapeId="0" xr:uid="{44D0EB4D-9D40-4E99-9EE4-1245F1EDB65D}">
      <text>
        <r>
          <rPr>
            <sz val="9"/>
            <color indexed="81"/>
            <rFont val="Tahoma"/>
            <family val="2"/>
          </rPr>
          <t>Account_Balance_YTD(acctdept: {Map!C29})</t>
        </r>
      </text>
    </comment>
    <comment ref="E29" authorId="0" shapeId="0" xr:uid="{D88FA2C0-AEF2-4E26-88AA-5FE6271B5DFF}">
      <text>
        <r>
          <rPr>
            <sz val="9"/>
            <color indexed="81"/>
            <rFont val="Tahoma"/>
            <family val="2"/>
          </rPr>
          <t>Account_Balance_YTD(acctdept: {Map!D29})</t>
        </r>
      </text>
    </comment>
    <comment ref="F29" authorId="0" shapeId="0" xr:uid="{158B843F-94E7-4D3D-9BAC-4E8EC4212F68}">
      <text>
        <r>
          <rPr>
            <sz val="9"/>
            <color indexed="81"/>
            <rFont val="Tahoma"/>
            <family val="2"/>
          </rPr>
          <t>Account_Balance_YTD(acctdept: {Map!E29})</t>
        </r>
      </text>
    </comment>
    <comment ref="G29" authorId="0" shapeId="0" xr:uid="{ECFCBF23-1632-4E40-A973-A3CC6D8168CF}">
      <text>
        <r>
          <rPr>
            <sz val="9"/>
            <color indexed="81"/>
            <rFont val="Tahoma"/>
            <family val="2"/>
          </rPr>
          <t>Account_Balance_YTD(acctdept: {Map!F29})</t>
        </r>
      </text>
    </comment>
    <comment ref="H29" authorId="0" shapeId="0" xr:uid="{2265C3B9-DA80-44F7-A80D-40303CE77F1F}">
      <text>
        <r>
          <rPr>
            <sz val="9"/>
            <color indexed="81"/>
            <rFont val="Tahoma"/>
            <family val="2"/>
          </rPr>
          <t>Account_Balance_YTD(acctdept: {Map!G29})</t>
        </r>
      </text>
    </comment>
    <comment ref="I29" authorId="0" shapeId="0" xr:uid="{17EC7DA4-EF54-41F9-93C6-89A060C5D40F}">
      <text>
        <r>
          <rPr>
            <sz val="9"/>
            <color indexed="81"/>
            <rFont val="Tahoma"/>
            <family val="2"/>
          </rPr>
          <t>Account_Balance_YTD(acctdept: {Map!H29})</t>
        </r>
      </text>
    </comment>
    <comment ref="J29" authorId="0" shapeId="0" xr:uid="{90B76C3B-9523-4C21-BD79-A31854C7DE98}">
      <text>
        <r>
          <rPr>
            <sz val="9"/>
            <color indexed="81"/>
            <rFont val="Tahoma"/>
            <family val="2"/>
          </rPr>
          <t>Account_Balance_YTD(acctdept: {Map!I29})</t>
        </r>
      </text>
    </comment>
    <comment ref="K29" authorId="0" shapeId="0" xr:uid="{C78102AB-110A-4FD0-9C36-1B15213201AC}">
      <text>
        <r>
          <rPr>
            <sz val="9"/>
            <color indexed="81"/>
            <rFont val="Tahoma"/>
            <family val="2"/>
          </rPr>
          <t>Account_Balance_YTD(acctdept: {Map!J29})</t>
        </r>
      </text>
    </comment>
    <comment ref="L29" authorId="0" shapeId="0" xr:uid="{52AEA252-E0E4-4A7D-920A-8165BD28F14B}">
      <text>
        <r>
          <rPr>
            <sz val="9"/>
            <color indexed="81"/>
            <rFont val="Tahoma"/>
            <family val="2"/>
          </rPr>
          <t>Account_Balance_YTD(acctdept: {Map!K29})</t>
        </r>
      </text>
    </comment>
    <comment ref="M29" authorId="0" shapeId="0" xr:uid="{D4557C19-6B51-4D91-8803-C267033D27C2}">
      <text>
        <r>
          <rPr>
            <sz val="9"/>
            <color indexed="81"/>
            <rFont val="Tahoma"/>
            <family val="2"/>
          </rPr>
          <t>Account_Balance_YTD(acctdept: {Map!L29})</t>
        </r>
      </text>
    </comment>
    <comment ref="D30" authorId="0" shapeId="0" xr:uid="{8236880A-1EA7-4653-88E1-A9ABFE7179B1}">
      <text>
        <r>
          <rPr>
            <sz val="9"/>
            <color indexed="81"/>
            <rFont val="Tahoma"/>
            <family val="2"/>
          </rPr>
          <t>Account_Balance_YTD(acctdept: {Map!C30})</t>
        </r>
      </text>
    </comment>
    <comment ref="E30" authorId="0" shapeId="0" xr:uid="{C331A81D-2760-4DC8-AD2F-6C22269228DB}">
      <text>
        <r>
          <rPr>
            <sz val="9"/>
            <color indexed="81"/>
            <rFont val="Tahoma"/>
            <family val="2"/>
          </rPr>
          <t>Account_Balance_YTD(acctdept: {Map!D30})</t>
        </r>
      </text>
    </comment>
    <comment ref="F30" authorId="0" shapeId="0" xr:uid="{CF382BB9-9FD2-48EF-9794-9B06A5C59754}">
      <text>
        <r>
          <rPr>
            <sz val="9"/>
            <color indexed="81"/>
            <rFont val="Tahoma"/>
            <family val="2"/>
          </rPr>
          <t>Account_Balance_YTD(acctdept: {Map!E30})</t>
        </r>
      </text>
    </comment>
    <comment ref="G30" authorId="0" shapeId="0" xr:uid="{6AD59F24-AED9-4711-8998-55C673340386}">
      <text>
        <r>
          <rPr>
            <sz val="9"/>
            <color indexed="81"/>
            <rFont val="Tahoma"/>
            <family val="2"/>
          </rPr>
          <t>Account_Balance_YTD(acctdept: {Map!F30})</t>
        </r>
      </text>
    </comment>
    <comment ref="H30" authorId="0" shapeId="0" xr:uid="{A5B39938-C450-4A4B-A4EC-80E79CF525CD}">
      <text>
        <r>
          <rPr>
            <sz val="9"/>
            <color indexed="81"/>
            <rFont val="Tahoma"/>
            <family val="2"/>
          </rPr>
          <t>Account_Balance_YTD(acctdept: {Map!G30})</t>
        </r>
      </text>
    </comment>
    <comment ref="I30" authorId="0" shapeId="0" xr:uid="{E68BB794-C0C7-4B4B-804C-DC24D430C316}">
      <text>
        <r>
          <rPr>
            <sz val="9"/>
            <color indexed="81"/>
            <rFont val="Tahoma"/>
            <family val="2"/>
          </rPr>
          <t>Account_Balance_YTD(acctdept: {Map!H30})</t>
        </r>
      </text>
    </comment>
    <comment ref="J30" authorId="0" shapeId="0" xr:uid="{AB9D9AD4-5605-4D72-A582-9DFB87B828D1}">
      <text>
        <r>
          <rPr>
            <sz val="9"/>
            <color indexed="81"/>
            <rFont val="Tahoma"/>
            <family val="2"/>
          </rPr>
          <t>Account_Balance_YTD(acctdept: {Map!I30})</t>
        </r>
      </text>
    </comment>
    <comment ref="K30" authorId="0" shapeId="0" xr:uid="{2E6A3A26-ED96-487E-BFBF-EE3DC9DE1A0D}">
      <text>
        <r>
          <rPr>
            <sz val="9"/>
            <color indexed="81"/>
            <rFont val="Tahoma"/>
            <family val="2"/>
          </rPr>
          <t>Account_Balance_YTD(acctdept: {Map!J30})</t>
        </r>
      </text>
    </comment>
    <comment ref="L30" authorId="0" shapeId="0" xr:uid="{068BA2DF-9B84-4EA2-9246-D75CA68831D1}">
      <text>
        <r>
          <rPr>
            <sz val="9"/>
            <color indexed="81"/>
            <rFont val="Tahoma"/>
            <family val="2"/>
          </rPr>
          <t>Account_Balance_YTD(acctdept: {Map!K30})</t>
        </r>
      </text>
    </comment>
    <comment ref="M30" authorId="0" shapeId="0" xr:uid="{DF007AF3-A8FD-44D6-85ED-4BB0E1A90B3E}">
      <text>
        <r>
          <rPr>
            <sz val="9"/>
            <color indexed="81"/>
            <rFont val="Tahoma"/>
            <family val="2"/>
          </rPr>
          <t>Account_Balance_YTD(acctdept: {Map!L30})</t>
        </r>
      </text>
    </comment>
    <comment ref="D31" authorId="0" shapeId="0" xr:uid="{C84FFED4-EC32-4AB6-B151-0060E1C89862}">
      <text>
        <r>
          <rPr>
            <sz val="9"/>
            <color indexed="81"/>
            <rFont val="Tahoma"/>
            <family val="2"/>
          </rPr>
          <t>Account_Balance_YTD(acctdept: {Map!C31})</t>
        </r>
      </text>
    </comment>
    <comment ref="E31" authorId="0" shapeId="0" xr:uid="{18958B3A-D82E-4BC3-BE20-B882C10544A5}">
      <text>
        <r>
          <rPr>
            <sz val="9"/>
            <color indexed="81"/>
            <rFont val="Tahoma"/>
            <family val="2"/>
          </rPr>
          <t>Account_Balance_YTD(acctdept: {Map!D31})</t>
        </r>
      </text>
    </comment>
    <comment ref="F31" authorId="0" shapeId="0" xr:uid="{EEF6FB21-088F-474B-84B3-5F7574336219}">
      <text>
        <r>
          <rPr>
            <sz val="9"/>
            <color indexed="81"/>
            <rFont val="Tahoma"/>
            <family val="2"/>
          </rPr>
          <t>Account_Balance_YTD(acctdept: {Map!E31})</t>
        </r>
      </text>
    </comment>
    <comment ref="G31" authorId="0" shapeId="0" xr:uid="{06FE1571-CB1C-4AE8-925A-5218D17BB011}">
      <text>
        <r>
          <rPr>
            <sz val="9"/>
            <color indexed="81"/>
            <rFont val="Tahoma"/>
            <family val="2"/>
          </rPr>
          <t>Account_Balance_YTD(acctdept: {Map!F31})</t>
        </r>
      </text>
    </comment>
    <comment ref="H31" authorId="0" shapeId="0" xr:uid="{0FFDE488-227C-498B-9919-782DAB0A9718}">
      <text>
        <r>
          <rPr>
            <sz val="9"/>
            <color indexed="81"/>
            <rFont val="Tahoma"/>
            <family val="2"/>
          </rPr>
          <t>Account_Balance_YTD(acctdept: {Map!G31})</t>
        </r>
      </text>
    </comment>
    <comment ref="I31" authorId="0" shapeId="0" xr:uid="{79D6019B-4E1B-4586-A71F-AF363AE80D03}">
      <text>
        <r>
          <rPr>
            <sz val="9"/>
            <color indexed="81"/>
            <rFont val="Tahoma"/>
            <family val="2"/>
          </rPr>
          <t>Account_Balance_YTD(acctdept: {Map!H31})</t>
        </r>
      </text>
    </comment>
    <comment ref="J31" authorId="0" shapeId="0" xr:uid="{18C76224-0C31-412B-A0F7-EE4A0C0D490B}">
      <text>
        <r>
          <rPr>
            <sz val="9"/>
            <color indexed="81"/>
            <rFont val="Tahoma"/>
            <family val="2"/>
          </rPr>
          <t>Account_Balance_YTD(acctdept: {Map!I31})</t>
        </r>
      </text>
    </comment>
    <comment ref="K31" authorId="0" shapeId="0" xr:uid="{04C74221-A378-45DB-BAFA-982F176C4AEA}">
      <text>
        <r>
          <rPr>
            <sz val="9"/>
            <color indexed="81"/>
            <rFont val="Tahoma"/>
            <family val="2"/>
          </rPr>
          <t>Account_Balance_YTD(acctdept: {Map!J31})</t>
        </r>
      </text>
    </comment>
    <comment ref="L31" authorId="0" shapeId="0" xr:uid="{2B1FE8B5-285E-489B-9E14-CA6B2179FFFB}">
      <text>
        <r>
          <rPr>
            <sz val="9"/>
            <color indexed="81"/>
            <rFont val="Tahoma"/>
            <family val="2"/>
          </rPr>
          <t>Account_Balance_YTD(acctdept: {Map!K31})</t>
        </r>
      </text>
    </comment>
    <comment ref="M31" authorId="0" shapeId="0" xr:uid="{6F958658-E315-493E-B83C-8D7E14F84994}">
      <text>
        <r>
          <rPr>
            <sz val="9"/>
            <color indexed="81"/>
            <rFont val="Tahoma"/>
            <family val="2"/>
          </rPr>
          <t>Account_Balance_YTD(acctdept: {Map!L31})</t>
        </r>
      </text>
    </comment>
    <comment ref="D32" authorId="0" shapeId="0" xr:uid="{045ADF2F-29C7-405C-9C21-29F14EB857EF}">
      <text>
        <r>
          <rPr>
            <sz val="9"/>
            <color indexed="81"/>
            <rFont val="Tahoma"/>
            <family val="2"/>
          </rPr>
          <t>Account_Balance_YTD(acctdept: {Map!C32})</t>
        </r>
      </text>
    </comment>
    <comment ref="E32" authorId="0" shapeId="0" xr:uid="{A39CD240-DD79-40FB-BBB3-933E29F8EAFE}">
      <text>
        <r>
          <rPr>
            <sz val="9"/>
            <color indexed="81"/>
            <rFont val="Tahoma"/>
            <family val="2"/>
          </rPr>
          <t>Account_Balance_YTD(acctdept: {Map!D32})</t>
        </r>
      </text>
    </comment>
    <comment ref="F32" authorId="0" shapeId="0" xr:uid="{9BA9C839-1F54-4780-A957-783901A9DB22}">
      <text>
        <r>
          <rPr>
            <sz val="9"/>
            <color indexed="81"/>
            <rFont val="Tahoma"/>
            <family val="2"/>
          </rPr>
          <t>Account_Balance_YTD(acctdept: {Map!E32})</t>
        </r>
      </text>
    </comment>
    <comment ref="G32" authorId="0" shapeId="0" xr:uid="{5604D957-BBEF-4E64-AD4A-D8EEB5B2AA16}">
      <text>
        <r>
          <rPr>
            <sz val="9"/>
            <color indexed="81"/>
            <rFont val="Tahoma"/>
            <family val="2"/>
          </rPr>
          <t>Account_Balance_YTD(acctdept: {Map!F32})</t>
        </r>
      </text>
    </comment>
    <comment ref="H32" authorId="0" shapeId="0" xr:uid="{28E2D611-C44D-414C-8441-AFE34A740CEB}">
      <text>
        <r>
          <rPr>
            <sz val="9"/>
            <color indexed="81"/>
            <rFont val="Tahoma"/>
            <family val="2"/>
          </rPr>
          <t>Account_Balance_YTD(acctdept: {Map!G32})</t>
        </r>
      </text>
    </comment>
    <comment ref="I32" authorId="0" shapeId="0" xr:uid="{EFD3A64C-45AE-435F-A163-A99CAEAD8BAB}">
      <text>
        <r>
          <rPr>
            <sz val="9"/>
            <color indexed="81"/>
            <rFont val="Tahoma"/>
            <family val="2"/>
          </rPr>
          <t>Account_Balance_YTD(acctdept: {Map!H32})</t>
        </r>
      </text>
    </comment>
    <comment ref="J32" authorId="0" shapeId="0" xr:uid="{8EC615FC-7066-40CD-9D64-61AFFB91B917}">
      <text>
        <r>
          <rPr>
            <sz val="9"/>
            <color indexed="81"/>
            <rFont val="Tahoma"/>
            <family val="2"/>
          </rPr>
          <t>Account_Balance_YTD(acctdept: {Map!I32})</t>
        </r>
      </text>
    </comment>
    <comment ref="K32" authorId="0" shapeId="0" xr:uid="{967C284B-C7B7-45B7-AA5B-AC1D00FBBE36}">
      <text>
        <r>
          <rPr>
            <sz val="9"/>
            <color indexed="81"/>
            <rFont val="Tahoma"/>
            <family val="2"/>
          </rPr>
          <t>Account_Balance_YTD(acctdept: {Map!J32})</t>
        </r>
      </text>
    </comment>
    <comment ref="L32" authorId="0" shapeId="0" xr:uid="{0CC348B0-2190-4EB1-983F-C7BF102F6098}">
      <text>
        <r>
          <rPr>
            <sz val="9"/>
            <color indexed="81"/>
            <rFont val="Tahoma"/>
            <family val="2"/>
          </rPr>
          <t>Account_Balance_YTD(acctdept: {Map!K32})</t>
        </r>
      </text>
    </comment>
    <comment ref="M32" authorId="0" shapeId="0" xr:uid="{6E030957-4DF7-4020-BFC5-DC48272DF6F5}">
      <text>
        <r>
          <rPr>
            <sz val="9"/>
            <color indexed="81"/>
            <rFont val="Tahoma"/>
            <family val="2"/>
          </rPr>
          <t>Account_Balance_YTD(acctdept: {Map!L32})</t>
        </r>
      </text>
    </comment>
    <comment ref="D33" authorId="0" shapeId="0" xr:uid="{10DACF64-7801-4680-AC68-9435CB7B71C7}">
      <text>
        <r>
          <rPr>
            <sz val="9"/>
            <color indexed="81"/>
            <rFont val="Tahoma"/>
            <family val="2"/>
          </rPr>
          <t>Account_Balance_YTD(acctdept: {Map!C33})</t>
        </r>
      </text>
    </comment>
    <comment ref="E33" authorId="0" shapeId="0" xr:uid="{36CFF608-E6E1-4E99-9CFA-13056A6B4A35}">
      <text>
        <r>
          <rPr>
            <sz val="9"/>
            <color indexed="81"/>
            <rFont val="Tahoma"/>
            <family val="2"/>
          </rPr>
          <t>Account_Balance_YTD(acctdept: {Map!D33})</t>
        </r>
      </text>
    </comment>
    <comment ref="F33" authorId="0" shapeId="0" xr:uid="{B70713BB-9791-4088-8FF1-79A66D139572}">
      <text>
        <r>
          <rPr>
            <sz val="9"/>
            <color indexed="81"/>
            <rFont val="Tahoma"/>
            <family val="2"/>
          </rPr>
          <t>Account_Balance_YTD(acctdept: {Map!E33})</t>
        </r>
      </text>
    </comment>
    <comment ref="G33" authorId="0" shapeId="0" xr:uid="{A9C870D5-F969-4A84-8071-03DA24FF5935}">
      <text>
        <r>
          <rPr>
            <sz val="9"/>
            <color indexed="81"/>
            <rFont val="Tahoma"/>
            <family val="2"/>
          </rPr>
          <t>Account_Balance_YTD(acctdept: {Map!F33})</t>
        </r>
      </text>
    </comment>
    <comment ref="H33" authorId="0" shapeId="0" xr:uid="{1D659274-4C5A-4ED8-A616-7D08D6FC00C9}">
      <text>
        <r>
          <rPr>
            <sz val="9"/>
            <color indexed="81"/>
            <rFont val="Tahoma"/>
            <family val="2"/>
          </rPr>
          <t>Account_Balance_YTD(acctdept: {Map!G33})</t>
        </r>
      </text>
    </comment>
    <comment ref="I33" authorId="0" shapeId="0" xr:uid="{7B596CA3-6942-4188-90E7-4C5141ABECEA}">
      <text>
        <r>
          <rPr>
            <sz val="9"/>
            <color indexed="81"/>
            <rFont val="Tahoma"/>
            <family val="2"/>
          </rPr>
          <t>Account_Balance_YTD(acctdept: {Map!H33})</t>
        </r>
      </text>
    </comment>
    <comment ref="J33" authorId="0" shapeId="0" xr:uid="{8343EF22-8DBD-4D5C-899F-DF1B076F4137}">
      <text>
        <r>
          <rPr>
            <sz val="9"/>
            <color indexed="81"/>
            <rFont val="Tahoma"/>
            <family val="2"/>
          </rPr>
          <t>Account_Balance_YTD(acctdept: {Map!I33})</t>
        </r>
      </text>
    </comment>
    <comment ref="K33" authorId="0" shapeId="0" xr:uid="{0025671D-223E-41D5-B231-0ACDAA608DC9}">
      <text>
        <r>
          <rPr>
            <sz val="9"/>
            <color indexed="81"/>
            <rFont val="Tahoma"/>
            <family val="2"/>
          </rPr>
          <t>Account_Balance_YTD(acctdept: {Map!J33})</t>
        </r>
      </text>
    </comment>
    <comment ref="L33" authorId="0" shapeId="0" xr:uid="{E130CF52-454E-4AA6-AB99-EF5090DF2E56}">
      <text>
        <r>
          <rPr>
            <sz val="9"/>
            <color indexed="81"/>
            <rFont val="Tahoma"/>
            <family val="2"/>
          </rPr>
          <t>Account_Balance_YTD(acctdept: {Map!K33})</t>
        </r>
      </text>
    </comment>
    <comment ref="M33" authorId="0" shapeId="0" xr:uid="{AF26D89F-43EE-4F5A-A174-F702562335C7}">
      <text>
        <r>
          <rPr>
            <sz val="9"/>
            <color indexed="81"/>
            <rFont val="Tahoma"/>
            <family val="2"/>
          </rPr>
          <t>Account_Balance_YTD(acctdept: {Map!L33})</t>
        </r>
      </text>
    </comment>
    <comment ref="D34" authorId="0" shapeId="0" xr:uid="{834D3F86-CB62-4894-8C20-286657C60A75}">
      <text>
        <r>
          <rPr>
            <sz val="9"/>
            <color indexed="81"/>
            <rFont val="Tahoma"/>
            <family val="2"/>
          </rPr>
          <t>Account_Balance_YTD(acctdept: {Map!C34})</t>
        </r>
      </text>
    </comment>
    <comment ref="E34" authorId="0" shapeId="0" xr:uid="{C0A19F0A-A742-4A7D-A5C0-9F10F80B1139}">
      <text>
        <r>
          <rPr>
            <sz val="9"/>
            <color indexed="81"/>
            <rFont val="Tahoma"/>
            <family val="2"/>
          </rPr>
          <t>Account_Balance_YTD(acctdept: {Map!D34})</t>
        </r>
      </text>
    </comment>
    <comment ref="F34" authorId="0" shapeId="0" xr:uid="{B4A207CF-BDF8-4439-B4DF-35F663656316}">
      <text>
        <r>
          <rPr>
            <sz val="9"/>
            <color indexed="81"/>
            <rFont val="Tahoma"/>
            <family val="2"/>
          </rPr>
          <t>Account_Balance_YTD(acctdept: {Map!E34})</t>
        </r>
      </text>
    </comment>
    <comment ref="G34" authorId="0" shapeId="0" xr:uid="{3EE8D2BD-5A2C-462E-A164-AB7F6773A996}">
      <text>
        <r>
          <rPr>
            <sz val="9"/>
            <color indexed="81"/>
            <rFont val="Tahoma"/>
            <family val="2"/>
          </rPr>
          <t>Account_Balance_YTD(acctdept: {Map!F34})</t>
        </r>
      </text>
    </comment>
    <comment ref="H34" authorId="0" shapeId="0" xr:uid="{9BF0D013-7F0E-4C68-85B4-AA2DDF7227A6}">
      <text>
        <r>
          <rPr>
            <sz val="9"/>
            <color indexed="81"/>
            <rFont val="Tahoma"/>
            <family val="2"/>
          </rPr>
          <t>Account_Balance_YTD(acctdept: {Map!G34})</t>
        </r>
      </text>
    </comment>
    <comment ref="I34" authorId="0" shapeId="0" xr:uid="{042D1BEB-61D5-433E-9F6B-9DBFAC51BC92}">
      <text>
        <r>
          <rPr>
            <sz val="9"/>
            <color indexed="81"/>
            <rFont val="Tahoma"/>
            <family val="2"/>
          </rPr>
          <t>Account_Balance_YTD(acctdept: {Map!H34})</t>
        </r>
      </text>
    </comment>
    <comment ref="J34" authorId="0" shapeId="0" xr:uid="{BD8F7163-43E2-4202-A9AF-471E563F3223}">
      <text>
        <r>
          <rPr>
            <sz val="9"/>
            <color indexed="81"/>
            <rFont val="Tahoma"/>
            <family val="2"/>
          </rPr>
          <t>Account_Balance_YTD(acctdept: {Map!I34})</t>
        </r>
      </text>
    </comment>
    <comment ref="K34" authorId="0" shapeId="0" xr:uid="{42C316F5-50C2-4AB6-8AD1-53B17BA3F510}">
      <text>
        <r>
          <rPr>
            <sz val="9"/>
            <color indexed="81"/>
            <rFont val="Tahoma"/>
            <family val="2"/>
          </rPr>
          <t>Account_Balance_YTD(acctdept: {Map!J34})</t>
        </r>
      </text>
    </comment>
    <comment ref="L34" authorId="0" shapeId="0" xr:uid="{A63BA0FA-5152-480B-91F5-35A3DC7EC27E}">
      <text>
        <r>
          <rPr>
            <sz val="9"/>
            <color indexed="81"/>
            <rFont val="Tahoma"/>
            <family val="2"/>
          </rPr>
          <t>Account_Balance_YTD(acctdept: {Map!K34})</t>
        </r>
      </text>
    </comment>
    <comment ref="M34" authorId="0" shapeId="0" xr:uid="{72E0B0DF-72DB-47B1-839F-DB0FEA317C18}">
      <text>
        <r>
          <rPr>
            <sz val="9"/>
            <color indexed="81"/>
            <rFont val="Tahoma"/>
            <family val="2"/>
          </rPr>
          <t>Account_Balance_YTD(acctdept: {Map!L34})</t>
        </r>
      </text>
    </comment>
    <comment ref="D35" authorId="0" shapeId="0" xr:uid="{5AD1BC44-506E-4C58-A44E-0080CA196ACF}">
      <text>
        <r>
          <rPr>
            <sz val="9"/>
            <color indexed="81"/>
            <rFont val="Tahoma"/>
            <family val="2"/>
          </rPr>
          <t>Account_Balance_YTD(acctdept: {Map!C35})</t>
        </r>
      </text>
    </comment>
    <comment ref="E35" authorId="0" shapeId="0" xr:uid="{9D7C13B4-5044-4E7A-BC28-722F3D467C24}">
      <text>
        <r>
          <rPr>
            <sz val="9"/>
            <color indexed="81"/>
            <rFont val="Tahoma"/>
            <family val="2"/>
          </rPr>
          <t>Account_Balance_YTD(acctdept: {Map!D35})</t>
        </r>
      </text>
    </comment>
    <comment ref="F35" authorId="0" shapeId="0" xr:uid="{DFA70F46-6068-44E2-85B8-DCE8BAF4752C}">
      <text>
        <r>
          <rPr>
            <sz val="9"/>
            <color indexed="81"/>
            <rFont val="Tahoma"/>
            <family val="2"/>
          </rPr>
          <t>Account_Balance_YTD(acctdept: {Map!E35})</t>
        </r>
      </text>
    </comment>
    <comment ref="G35" authorId="0" shapeId="0" xr:uid="{614A4B6B-8B91-464B-85D9-E9CC4F423DBB}">
      <text>
        <r>
          <rPr>
            <sz val="9"/>
            <color indexed="81"/>
            <rFont val="Tahoma"/>
            <family val="2"/>
          </rPr>
          <t>Account_Balance_YTD(acctdept: {Map!F35})</t>
        </r>
      </text>
    </comment>
    <comment ref="H35" authorId="0" shapeId="0" xr:uid="{950E01C3-7F7F-4D06-BCE9-9E474423795E}">
      <text>
        <r>
          <rPr>
            <sz val="9"/>
            <color indexed="81"/>
            <rFont val="Tahoma"/>
            <family val="2"/>
          </rPr>
          <t>Account_Balance_YTD(acctdept: {Map!G35})</t>
        </r>
      </text>
    </comment>
    <comment ref="I35" authorId="0" shapeId="0" xr:uid="{AECD7448-CD28-446F-933D-9CC5ACBCCF33}">
      <text>
        <r>
          <rPr>
            <sz val="9"/>
            <color indexed="81"/>
            <rFont val="Tahoma"/>
            <family val="2"/>
          </rPr>
          <t>Account_Balance_YTD(acctdept: {Map!H35})</t>
        </r>
      </text>
    </comment>
    <comment ref="J35" authorId="0" shapeId="0" xr:uid="{9BEF0772-BA63-437A-B67B-BB81011DC633}">
      <text>
        <r>
          <rPr>
            <sz val="9"/>
            <color indexed="81"/>
            <rFont val="Tahoma"/>
            <family val="2"/>
          </rPr>
          <t>Account_Balance_YTD(acctdept: {Map!I35})</t>
        </r>
      </text>
    </comment>
    <comment ref="K35" authorId="0" shapeId="0" xr:uid="{CAC2C4FA-AD62-4B42-8724-F6E3F9CF235E}">
      <text>
        <r>
          <rPr>
            <sz val="9"/>
            <color indexed="81"/>
            <rFont val="Tahoma"/>
            <family val="2"/>
          </rPr>
          <t>Account_Balance_YTD(acctdept: {Map!J35})</t>
        </r>
      </text>
    </comment>
    <comment ref="L35" authorId="0" shapeId="0" xr:uid="{C29FE5E0-1E9B-4454-890C-667742E39E14}">
      <text>
        <r>
          <rPr>
            <sz val="9"/>
            <color indexed="81"/>
            <rFont val="Tahoma"/>
            <family val="2"/>
          </rPr>
          <t>Account_Balance_YTD(acctdept: {Map!K35})</t>
        </r>
      </text>
    </comment>
    <comment ref="M35" authorId="0" shapeId="0" xr:uid="{8DF7C266-6B81-4236-A497-D70276092F28}">
      <text>
        <r>
          <rPr>
            <sz val="9"/>
            <color indexed="81"/>
            <rFont val="Tahoma"/>
            <family val="2"/>
          </rPr>
          <t>Account_Balance_YTD(acctdept: {Map!L35})</t>
        </r>
      </text>
    </comment>
    <comment ref="D36" authorId="0" shapeId="0" xr:uid="{13E5B9B2-24DA-4371-AD40-AD21E39D9301}">
      <text>
        <r>
          <rPr>
            <sz val="9"/>
            <color indexed="81"/>
            <rFont val="Tahoma"/>
            <family val="2"/>
          </rPr>
          <t>Account_Balance_YTD(acctdept: {Map!C36})</t>
        </r>
      </text>
    </comment>
    <comment ref="E36" authorId="0" shapeId="0" xr:uid="{8F1D1F3A-04A4-431E-A9C3-BA54BAF461E2}">
      <text>
        <r>
          <rPr>
            <sz val="9"/>
            <color indexed="81"/>
            <rFont val="Tahoma"/>
            <family val="2"/>
          </rPr>
          <t>Account_Balance_YTD(acctdept: {Map!D36})</t>
        </r>
      </text>
    </comment>
    <comment ref="F36" authorId="0" shapeId="0" xr:uid="{D2BE1B67-4006-4AC9-876A-EC6376D10E9C}">
      <text>
        <r>
          <rPr>
            <sz val="9"/>
            <color indexed="81"/>
            <rFont val="Tahoma"/>
            <family val="2"/>
          </rPr>
          <t>Account_Balance_YTD(acctdept: {Map!E36})</t>
        </r>
      </text>
    </comment>
    <comment ref="G36" authorId="0" shapeId="0" xr:uid="{D863826A-A4D5-4F77-8C8F-64C26F14A9F3}">
      <text>
        <r>
          <rPr>
            <sz val="9"/>
            <color indexed="81"/>
            <rFont val="Tahoma"/>
            <family val="2"/>
          </rPr>
          <t>Account_Balance_YTD(acctdept: {Map!F36})</t>
        </r>
      </text>
    </comment>
    <comment ref="H36" authorId="0" shapeId="0" xr:uid="{B90AC5F1-1883-4C0A-9D6C-83306EFEC158}">
      <text>
        <r>
          <rPr>
            <sz val="9"/>
            <color indexed="81"/>
            <rFont val="Tahoma"/>
            <family val="2"/>
          </rPr>
          <t>Account_Balance_YTD(acctdept: {Map!G36})</t>
        </r>
      </text>
    </comment>
    <comment ref="I36" authorId="0" shapeId="0" xr:uid="{33A63BA7-0864-44D0-B7D9-9823EF9E0204}">
      <text>
        <r>
          <rPr>
            <sz val="9"/>
            <color indexed="81"/>
            <rFont val="Tahoma"/>
            <family val="2"/>
          </rPr>
          <t>Account_Balance_YTD(acctdept: {Map!H36})</t>
        </r>
      </text>
    </comment>
    <comment ref="J36" authorId="0" shapeId="0" xr:uid="{B291181C-0286-4070-9D13-145F457BC1AB}">
      <text>
        <r>
          <rPr>
            <sz val="9"/>
            <color indexed="81"/>
            <rFont val="Tahoma"/>
            <family val="2"/>
          </rPr>
          <t>Account_Balance_YTD(acctdept: {Map!I36})</t>
        </r>
      </text>
    </comment>
    <comment ref="K36" authorId="0" shapeId="0" xr:uid="{5B7A2F3D-0340-4B19-95F2-86DE546457CD}">
      <text>
        <r>
          <rPr>
            <sz val="9"/>
            <color indexed="81"/>
            <rFont val="Tahoma"/>
            <family val="2"/>
          </rPr>
          <t>Account_Balance_YTD(acctdept: {Map!J36})</t>
        </r>
      </text>
    </comment>
    <comment ref="L36" authorId="0" shapeId="0" xr:uid="{77F527B1-7A10-47B3-9ABE-62AC987A2B9F}">
      <text>
        <r>
          <rPr>
            <sz val="9"/>
            <color indexed="81"/>
            <rFont val="Tahoma"/>
            <family val="2"/>
          </rPr>
          <t>Account_Balance_YTD(acctdept: {Map!K36})</t>
        </r>
      </text>
    </comment>
    <comment ref="M36" authorId="0" shapeId="0" xr:uid="{5C95DA8B-1443-44A1-B321-0579567B07E8}">
      <text>
        <r>
          <rPr>
            <sz val="9"/>
            <color indexed="81"/>
            <rFont val="Tahoma"/>
            <family val="2"/>
          </rPr>
          <t>Account_Balance_YTD(acctdept: {Map!L36})</t>
        </r>
      </text>
    </comment>
    <comment ref="D37" authorId="0" shapeId="0" xr:uid="{42E62733-B15E-4110-B44E-4F06A9FFADEB}">
      <text>
        <r>
          <rPr>
            <sz val="9"/>
            <color indexed="81"/>
            <rFont val="Tahoma"/>
            <family val="2"/>
          </rPr>
          <t>Account_Balance_YTD(acctdept: {Map!C37})</t>
        </r>
      </text>
    </comment>
    <comment ref="E37" authorId="0" shapeId="0" xr:uid="{55CA1EBA-8554-41E3-8971-0037F0556F77}">
      <text>
        <r>
          <rPr>
            <sz val="9"/>
            <color indexed="81"/>
            <rFont val="Tahoma"/>
            <family val="2"/>
          </rPr>
          <t>Account_Balance_YTD(acctdept: {Map!D37})</t>
        </r>
      </text>
    </comment>
    <comment ref="F37" authorId="0" shapeId="0" xr:uid="{A905AC29-398E-44B7-864C-B983332C472C}">
      <text>
        <r>
          <rPr>
            <sz val="9"/>
            <color indexed="81"/>
            <rFont val="Tahoma"/>
            <family val="2"/>
          </rPr>
          <t>Account_Balance_YTD(acctdept: {Map!E37})</t>
        </r>
      </text>
    </comment>
    <comment ref="G37" authorId="0" shapeId="0" xr:uid="{74ABBB7A-3FAD-4459-88C0-497BBCF90B54}">
      <text>
        <r>
          <rPr>
            <sz val="9"/>
            <color indexed="81"/>
            <rFont val="Tahoma"/>
            <family val="2"/>
          </rPr>
          <t>Account_Balance_YTD(acctdept: {Map!F37})</t>
        </r>
      </text>
    </comment>
    <comment ref="H37" authorId="0" shapeId="0" xr:uid="{4CD9B0C9-A114-4EED-964D-72DAD727B128}">
      <text>
        <r>
          <rPr>
            <sz val="9"/>
            <color indexed="81"/>
            <rFont val="Tahoma"/>
            <family val="2"/>
          </rPr>
          <t>Account_Balance_YTD(acctdept: {Map!G37})</t>
        </r>
      </text>
    </comment>
    <comment ref="I37" authorId="0" shapeId="0" xr:uid="{4E141941-28E8-456E-BF3B-7AA0A5977B28}">
      <text>
        <r>
          <rPr>
            <sz val="9"/>
            <color indexed="81"/>
            <rFont val="Tahoma"/>
            <family val="2"/>
          </rPr>
          <t>Account_Balance_YTD(acctdept: {Map!H37})</t>
        </r>
      </text>
    </comment>
    <comment ref="J37" authorId="0" shapeId="0" xr:uid="{F280715E-C102-47C1-9195-C4053C51036C}">
      <text>
        <r>
          <rPr>
            <sz val="9"/>
            <color indexed="81"/>
            <rFont val="Tahoma"/>
            <family val="2"/>
          </rPr>
          <t>Account_Balance_YTD(acctdept: {Map!I37})</t>
        </r>
      </text>
    </comment>
    <comment ref="K37" authorId="0" shapeId="0" xr:uid="{169BB926-49B3-4655-85B5-5799F6F11BB0}">
      <text>
        <r>
          <rPr>
            <sz val="9"/>
            <color indexed="81"/>
            <rFont val="Tahoma"/>
            <family val="2"/>
          </rPr>
          <t>Account_Balance_YTD(acctdept: {Map!J37})</t>
        </r>
      </text>
    </comment>
    <comment ref="L37" authorId="0" shapeId="0" xr:uid="{31741A54-1823-4C54-AB22-A51383617793}">
      <text>
        <r>
          <rPr>
            <sz val="9"/>
            <color indexed="81"/>
            <rFont val="Tahoma"/>
            <family val="2"/>
          </rPr>
          <t>Account_Balance_YTD(acctdept: {Map!K37})</t>
        </r>
      </text>
    </comment>
    <comment ref="M37" authorId="0" shapeId="0" xr:uid="{091D25A3-142E-48A8-9D1F-404B6D505EF7}">
      <text>
        <r>
          <rPr>
            <sz val="9"/>
            <color indexed="81"/>
            <rFont val="Tahoma"/>
            <family val="2"/>
          </rPr>
          <t>Account_Balance_YTD(acctdept: {Map!L37})</t>
        </r>
      </text>
    </comment>
    <comment ref="D38" authorId="0" shapeId="0" xr:uid="{711337D4-373D-41A6-9754-368C92F11D78}">
      <text>
        <r>
          <rPr>
            <sz val="9"/>
            <color indexed="81"/>
            <rFont val="Tahoma"/>
            <family val="2"/>
          </rPr>
          <t>Account_Balance_YTD(acctdept: {Map!C38})</t>
        </r>
      </text>
    </comment>
    <comment ref="E38" authorId="0" shapeId="0" xr:uid="{D5ABADE1-FFCB-4CBC-887F-EBCE60BF231B}">
      <text>
        <r>
          <rPr>
            <sz val="9"/>
            <color indexed="81"/>
            <rFont val="Tahoma"/>
            <family val="2"/>
          </rPr>
          <t>Account_Balance_YTD(acctdept: {Map!D38})</t>
        </r>
      </text>
    </comment>
    <comment ref="F38" authorId="0" shapeId="0" xr:uid="{747622E9-E735-43EB-9FF3-8349B3290753}">
      <text>
        <r>
          <rPr>
            <sz val="9"/>
            <color indexed="81"/>
            <rFont val="Tahoma"/>
            <family val="2"/>
          </rPr>
          <t>Account_Balance_YTD(acctdept: {Map!E38})</t>
        </r>
      </text>
    </comment>
    <comment ref="G38" authorId="0" shapeId="0" xr:uid="{70A1B875-B214-4820-B8EA-2CCF7DE82035}">
      <text>
        <r>
          <rPr>
            <sz val="9"/>
            <color indexed="81"/>
            <rFont val="Tahoma"/>
            <family val="2"/>
          </rPr>
          <t>Account_Balance_YTD(acctdept: {Map!F38})</t>
        </r>
      </text>
    </comment>
    <comment ref="H38" authorId="0" shapeId="0" xr:uid="{3D01E3BD-94F6-4837-AE15-D7888F708127}">
      <text>
        <r>
          <rPr>
            <sz val="9"/>
            <color indexed="81"/>
            <rFont val="Tahoma"/>
            <family val="2"/>
          </rPr>
          <t>Account_Balance_YTD(acctdept: {Map!G38})</t>
        </r>
      </text>
    </comment>
    <comment ref="I38" authorId="0" shapeId="0" xr:uid="{5BF6DBDB-922E-4F8F-B8AB-7C9386AD3894}">
      <text>
        <r>
          <rPr>
            <sz val="9"/>
            <color indexed="81"/>
            <rFont val="Tahoma"/>
            <family val="2"/>
          </rPr>
          <t>Account_Balance_YTD(acctdept: {Map!H38})</t>
        </r>
      </text>
    </comment>
    <comment ref="J38" authorId="0" shapeId="0" xr:uid="{E12982B5-3112-4BB9-8FEB-627210891E01}">
      <text>
        <r>
          <rPr>
            <sz val="9"/>
            <color indexed="81"/>
            <rFont val="Tahoma"/>
            <family val="2"/>
          </rPr>
          <t>Account_Balance_YTD(acctdept: {Map!I38})</t>
        </r>
      </text>
    </comment>
    <comment ref="K38" authorId="0" shapeId="0" xr:uid="{1C5205DF-FB27-4E31-86F2-DF1F7BFA5708}">
      <text>
        <r>
          <rPr>
            <sz val="9"/>
            <color indexed="81"/>
            <rFont val="Tahoma"/>
            <family val="2"/>
          </rPr>
          <t>Account_Balance_YTD(acctdept: {Map!J38})</t>
        </r>
      </text>
    </comment>
    <comment ref="L38" authorId="0" shapeId="0" xr:uid="{65A1E76D-9F42-410D-8F2F-98451B051037}">
      <text>
        <r>
          <rPr>
            <sz val="9"/>
            <color indexed="81"/>
            <rFont val="Tahoma"/>
            <family val="2"/>
          </rPr>
          <t>Account_Balance_YTD(acctdept: {Map!K38})</t>
        </r>
      </text>
    </comment>
    <comment ref="M38" authorId="0" shapeId="0" xr:uid="{A1E46861-3150-4B93-88D7-8E5FF0F2D627}">
      <text>
        <r>
          <rPr>
            <sz val="9"/>
            <color indexed="81"/>
            <rFont val="Tahoma"/>
            <family val="2"/>
          </rPr>
          <t>Account_Balance_YTD(acctdept: {Map!L38})</t>
        </r>
      </text>
    </comment>
    <comment ref="D39" authorId="0" shapeId="0" xr:uid="{4B8499D3-5E57-4CF3-9EEE-BAD30543B0C8}">
      <text>
        <r>
          <rPr>
            <sz val="9"/>
            <color indexed="81"/>
            <rFont val="Tahoma"/>
            <family val="2"/>
          </rPr>
          <t>Account_Balance_YTD(acctdept: {Map!C39})</t>
        </r>
      </text>
    </comment>
    <comment ref="E39" authorId="0" shapeId="0" xr:uid="{7DD5A224-9F60-4106-8761-76E4A6238AB6}">
      <text>
        <r>
          <rPr>
            <sz val="9"/>
            <color indexed="81"/>
            <rFont val="Tahoma"/>
            <family val="2"/>
          </rPr>
          <t>Account_Balance_YTD(acctdept: {Map!D39})</t>
        </r>
      </text>
    </comment>
    <comment ref="F39" authorId="0" shapeId="0" xr:uid="{4470BA16-38FA-45A4-9C77-9296AC40B3DB}">
      <text>
        <r>
          <rPr>
            <sz val="9"/>
            <color indexed="81"/>
            <rFont val="Tahoma"/>
            <family val="2"/>
          </rPr>
          <t>Account_Balance_YTD(acctdept: {Map!E39})</t>
        </r>
      </text>
    </comment>
    <comment ref="G39" authorId="0" shapeId="0" xr:uid="{F536F244-C944-4112-B27D-73BABDE73101}">
      <text>
        <r>
          <rPr>
            <sz val="9"/>
            <color indexed="81"/>
            <rFont val="Tahoma"/>
            <family val="2"/>
          </rPr>
          <t>Account_Balance_YTD(acctdept: {Map!F39})</t>
        </r>
      </text>
    </comment>
    <comment ref="H39" authorId="0" shapeId="0" xr:uid="{79710ECF-8A9F-4FA1-9CF5-5DEC9ED22DDE}">
      <text>
        <r>
          <rPr>
            <sz val="9"/>
            <color indexed="81"/>
            <rFont val="Tahoma"/>
            <family val="2"/>
          </rPr>
          <t>Account_Balance_YTD(acctdept: {Map!G39})</t>
        </r>
      </text>
    </comment>
    <comment ref="I39" authorId="0" shapeId="0" xr:uid="{B94AB399-5B12-4005-A453-D9CC285A8B9D}">
      <text>
        <r>
          <rPr>
            <sz val="9"/>
            <color indexed="81"/>
            <rFont val="Tahoma"/>
            <family val="2"/>
          </rPr>
          <t>Account_Balance_YTD(acctdept: {Map!H39})</t>
        </r>
      </text>
    </comment>
    <comment ref="J39" authorId="0" shapeId="0" xr:uid="{0FF77EA9-FB09-4DE6-9C32-67C4B4093A75}">
      <text>
        <r>
          <rPr>
            <sz val="9"/>
            <color indexed="81"/>
            <rFont val="Tahoma"/>
            <family val="2"/>
          </rPr>
          <t>Account_Balance_YTD(acctdept: {Map!I39})</t>
        </r>
      </text>
    </comment>
    <comment ref="K39" authorId="0" shapeId="0" xr:uid="{84AF7E38-9672-48F5-8DB8-FDF974E84314}">
      <text>
        <r>
          <rPr>
            <sz val="9"/>
            <color indexed="81"/>
            <rFont val="Tahoma"/>
            <family val="2"/>
          </rPr>
          <t>Account_Balance_YTD(acctdept: {Map!J39})</t>
        </r>
      </text>
    </comment>
    <comment ref="L39" authorId="0" shapeId="0" xr:uid="{1EFE14A6-B328-4C3E-97F6-BD5338373B66}">
      <text>
        <r>
          <rPr>
            <sz val="9"/>
            <color indexed="81"/>
            <rFont val="Tahoma"/>
            <family val="2"/>
          </rPr>
          <t>Account_Balance_YTD(acctdept: {Map!K39})</t>
        </r>
      </text>
    </comment>
    <comment ref="M39" authorId="0" shapeId="0" xr:uid="{255811F1-3AF3-4E70-863E-04CC9ACD841D}">
      <text>
        <r>
          <rPr>
            <sz val="9"/>
            <color indexed="81"/>
            <rFont val="Tahoma"/>
            <family val="2"/>
          </rPr>
          <t>Account_Balance_YTD(acctdept: {Map!L39})</t>
        </r>
      </text>
    </comment>
    <comment ref="D40" authorId="0" shapeId="0" xr:uid="{E13C3ADB-70F0-441A-8D54-F812556774F3}">
      <text>
        <r>
          <rPr>
            <sz val="9"/>
            <color indexed="81"/>
            <rFont val="Tahoma"/>
            <family val="2"/>
          </rPr>
          <t>Account_Balance_YTD(acctdept: {Map!C40})</t>
        </r>
      </text>
    </comment>
    <comment ref="E40" authorId="0" shapeId="0" xr:uid="{0483C089-7C62-4D77-BBC0-82CA59AB6521}">
      <text>
        <r>
          <rPr>
            <sz val="9"/>
            <color indexed="81"/>
            <rFont val="Tahoma"/>
            <family val="2"/>
          </rPr>
          <t>Account_Balance_YTD(acctdept: {Map!D40})</t>
        </r>
      </text>
    </comment>
    <comment ref="F40" authorId="0" shapeId="0" xr:uid="{AC4C1FE8-E53D-4DBC-B232-C6B8D9BA2EF0}">
      <text>
        <r>
          <rPr>
            <sz val="9"/>
            <color indexed="81"/>
            <rFont val="Tahoma"/>
            <family val="2"/>
          </rPr>
          <t>Account_Balance_YTD(acctdept: {Map!E40})</t>
        </r>
      </text>
    </comment>
    <comment ref="G40" authorId="0" shapeId="0" xr:uid="{1235219A-1EBB-47A0-96B2-3C8005D8D90D}">
      <text>
        <r>
          <rPr>
            <sz val="9"/>
            <color indexed="81"/>
            <rFont val="Tahoma"/>
            <family val="2"/>
          </rPr>
          <t>Account_Balance_YTD(acctdept: {Map!F40})</t>
        </r>
      </text>
    </comment>
    <comment ref="H40" authorId="0" shapeId="0" xr:uid="{02D54DC6-1F2A-428E-84FD-F45BDBF86C8B}">
      <text>
        <r>
          <rPr>
            <sz val="9"/>
            <color indexed="81"/>
            <rFont val="Tahoma"/>
            <family val="2"/>
          </rPr>
          <t>Account_Balance_YTD(acctdept: {Map!G40})</t>
        </r>
      </text>
    </comment>
    <comment ref="I40" authorId="0" shapeId="0" xr:uid="{31B032B1-C34E-457F-9540-81CB89A5FAAF}">
      <text>
        <r>
          <rPr>
            <sz val="9"/>
            <color indexed="81"/>
            <rFont val="Tahoma"/>
            <family val="2"/>
          </rPr>
          <t>Account_Balance_YTD(acctdept: {Map!H40})</t>
        </r>
      </text>
    </comment>
    <comment ref="J40" authorId="0" shapeId="0" xr:uid="{3D47E8DE-D994-46EF-8A96-3B3AED8D3EBC}">
      <text>
        <r>
          <rPr>
            <sz val="9"/>
            <color indexed="81"/>
            <rFont val="Tahoma"/>
            <family val="2"/>
          </rPr>
          <t>Account_Balance_YTD(acctdept: {Map!I40})</t>
        </r>
      </text>
    </comment>
    <comment ref="K40" authorId="0" shapeId="0" xr:uid="{7B845AD1-B4C9-451E-99F5-D636F9F7D5EB}">
      <text>
        <r>
          <rPr>
            <sz val="9"/>
            <color indexed="81"/>
            <rFont val="Tahoma"/>
            <family val="2"/>
          </rPr>
          <t>Account_Balance_YTD(acctdept: {Map!J40})</t>
        </r>
      </text>
    </comment>
    <comment ref="L40" authorId="0" shapeId="0" xr:uid="{E03BEE73-1316-4DEB-BD77-5E10AE18531E}">
      <text>
        <r>
          <rPr>
            <sz val="9"/>
            <color indexed="81"/>
            <rFont val="Tahoma"/>
            <family val="2"/>
          </rPr>
          <t>Account_Balance_YTD(acctdept: {Map!K40})</t>
        </r>
      </text>
    </comment>
    <comment ref="M40" authorId="0" shapeId="0" xr:uid="{4731C13C-548E-4208-AA32-F4FB145DD1A5}">
      <text>
        <r>
          <rPr>
            <sz val="9"/>
            <color indexed="81"/>
            <rFont val="Tahoma"/>
            <family val="2"/>
          </rPr>
          <t>Account_Balance_YTD(acctdept: {Map!L40})</t>
        </r>
      </text>
    </comment>
    <comment ref="D41" authorId="0" shapeId="0" xr:uid="{EFCF4E52-C7F7-43A9-8C82-F9316D4B4EC7}">
      <text>
        <r>
          <rPr>
            <sz val="9"/>
            <color indexed="81"/>
            <rFont val="Tahoma"/>
            <family val="2"/>
          </rPr>
          <t>Account_Balance_YTD(acctdept: {Map!C41})</t>
        </r>
      </text>
    </comment>
    <comment ref="E41" authorId="0" shapeId="0" xr:uid="{5C1EC7CC-DF82-419D-A401-632E3762764C}">
      <text>
        <r>
          <rPr>
            <sz val="9"/>
            <color indexed="81"/>
            <rFont val="Tahoma"/>
            <family val="2"/>
          </rPr>
          <t>Account_Balance_YTD(acctdept: {Map!D41})</t>
        </r>
      </text>
    </comment>
    <comment ref="F41" authorId="0" shapeId="0" xr:uid="{E6F72EF7-9240-4914-B849-3AA2F41499B6}">
      <text>
        <r>
          <rPr>
            <sz val="9"/>
            <color indexed="81"/>
            <rFont val="Tahoma"/>
            <family val="2"/>
          </rPr>
          <t>Account_Balance_YTD(acctdept: {Map!E41})</t>
        </r>
      </text>
    </comment>
    <comment ref="G41" authorId="0" shapeId="0" xr:uid="{434516F3-D5C3-443F-BB65-BF42A287E96C}">
      <text>
        <r>
          <rPr>
            <sz val="9"/>
            <color indexed="81"/>
            <rFont val="Tahoma"/>
            <family val="2"/>
          </rPr>
          <t>Account_Balance_YTD(acctdept: {Map!F41})</t>
        </r>
      </text>
    </comment>
    <comment ref="H41" authorId="0" shapeId="0" xr:uid="{185D85E9-1676-46DD-B633-950EEA2EFE45}">
      <text>
        <r>
          <rPr>
            <sz val="9"/>
            <color indexed="81"/>
            <rFont val="Tahoma"/>
            <family val="2"/>
          </rPr>
          <t>Account_Balance_YTD(acctdept: {Map!G41})</t>
        </r>
      </text>
    </comment>
    <comment ref="I41" authorId="0" shapeId="0" xr:uid="{EB6BB711-B56F-466B-8851-CF54EDF8462A}">
      <text>
        <r>
          <rPr>
            <sz val="9"/>
            <color indexed="81"/>
            <rFont val="Tahoma"/>
            <family val="2"/>
          </rPr>
          <t>Account_Balance_YTD(acctdept: {Map!H41})</t>
        </r>
      </text>
    </comment>
    <comment ref="J41" authorId="0" shapeId="0" xr:uid="{FB7A1BF6-4D74-4813-A8EF-4F12DF18E8F3}">
      <text>
        <r>
          <rPr>
            <sz val="9"/>
            <color indexed="81"/>
            <rFont val="Tahoma"/>
            <family val="2"/>
          </rPr>
          <t>Account_Balance_YTD(acctdept: {Map!I41})</t>
        </r>
      </text>
    </comment>
    <comment ref="K41" authorId="0" shapeId="0" xr:uid="{A68A8E56-0EA5-4BE8-A4E9-8D951C233588}">
      <text>
        <r>
          <rPr>
            <sz val="9"/>
            <color indexed="81"/>
            <rFont val="Tahoma"/>
            <family val="2"/>
          </rPr>
          <t>Account_Balance_YTD(acctdept: {Map!J41})</t>
        </r>
      </text>
    </comment>
    <comment ref="L41" authorId="0" shapeId="0" xr:uid="{C3A10B85-0997-441F-8D9C-078A73C81D88}">
      <text>
        <r>
          <rPr>
            <sz val="9"/>
            <color indexed="81"/>
            <rFont val="Tahoma"/>
            <family val="2"/>
          </rPr>
          <t>Account_Balance_YTD(acctdept: {Map!K41})</t>
        </r>
      </text>
    </comment>
    <comment ref="M41" authorId="0" shapeId="0" xr:uid="{5118D066-BB93-4E6B-BDDE-BE44318E723E}">
      <text>
        <r>
          <rPr>
            <sz val="9"/>
            <color indexed="81"/>
            <rFont val="Tahoma"/>
            <family val="2"/>
          </rPr>
          <t>Account_Balance_YTD(acctdept: {Map!L41})</t>
        </r>
      </text>
    </comment>
    <comment ref="D42" authorId="0" shapeId="0" xr:uid="{420D185C-1551-4DE2-91B6-73215084AF13}">
      <text>
        <r>
          <rPr>
            <sz val="9"/>
            <color indexed="81"/>
            <rFont val="Tahoma"/>
            <family val="2"/>
          </rPr>
          <t>Account_Balance_YTD(acctdept: {Map!C42})</t>
        </r>
      </text>
    </comment>
    <comment ref="E42" authorId="0" shapeId="0" xr:uid="{2927817E-F05C-4130-AAF6-C18730CB2A53}">
      <text>
        <r>
          <rPr>
            <sz val="9"/>
            <color indexed="81"/>
            <rFont val="Tahoma"/>
            <family val="2"/>
          </rPr>
          <t>Account_Balance_YTD(acctdept: {Map!D42})</t>
        </r>
      </text>
    </comment>
    <comment ref="F42" authorId="0" shapeId="0" xr:uid="{C41EBD6E-6B51-4A24-9CC1-84DA387914F1}">
      <text>
        <r>
          <rPr>
            <sz val="9"/>
            <color indexed="81"/>
            <rFont val="Tahoma"/>
            <family val="2"/>
          </rPr>
          <t>Account_Balance_YTD(acctdept: {Map!E42})</t>
        </r>
      </text>
    </comment>
    <comment ref="G42" authorId="0" shapeId="0" xr:uid="{CA831C72-5D4C-4633-B5FF-6774301E0395}">
      <text>
        <r>
          <rPr>
            <sz val="9"/>
            <color indexed="81"/>
            <rFont val="Tahoma"/>
            <family val="2"/>
          </rPr>
          <t>Account_Balance_YTD(acctdept: {Map!F42})</t>
        </r>
      </text>
    </comment>
    <comment ref="H42" authorId="0" shapeId="0" xr:uid="{FBE39078-9CB5-4975-A673-7440586A2B5E}">
      <text>
        <r>
          <rPr>
            <sz val="9"/>
            <color indexed="81"/>
            <rFont val="Tahoma"/>
            <family val="2"/>
          </rPr>
          <t>Account_Balance_YTD(acctdept: {Map!G42})</t>
        </r>
      </text>
    </comment>
    <comment ref="I42" authorId="0" shapeId="0" xr:uid="{459B6323-5066-4722-BB0C-B62C47F35406}">
      <text>
        <r>
          <rPr>
            <sz val="9"/>
            <color indexed="81"/>
            <rFont val="Tahoma"/>
            <family val="2"/>
          </rPr>
          <t>Account_Balance_YTD(acctdept: {Map!H42})</t>
        </r>
      </text>
    </comment>
    <comment ref="J42" authorId="0" shapeId="0" xr:uid="{2986A758-BDAC-4711-B1BD-A93F336BCB6D}">
      <text>
        <r>
          <rPr>
            <sz val="9"/>
            <color indexed="81"/>
            <rFont val="Tahoma"/>
            <family val="2"/>
          </rPr>
          <t>Account_Balance_YTD(acctdept: {Map!I42})</t>
        </r>
      </text>
    </comment>
    <comment ref="K42" authorId="0" shapeId="0" xr:uid="{28C09CA1-31D2-4A1C-9569-7031501F83DC}">
      <text>
        <r>
          <rPr>
            <sz val="9"/>
            <color indexed="81"/>
            <rFont val="Tahoma"/>
            <family val="2"/>
          </rPr>
          <t>Account_Balance_YTD(acctdept: {Map!J42})</t>
        </r>
      </text>
    </comment>
    <comment ref="L42" authorId="0" shapeId="0" xr:uid="{B443E568-D7C9-4F27-976E-41EF87580E69}">
      <text>
        <r>
          <rPr>
            <sz val="9"/>
            <color indexed="81"/>
            <rFont val="Tahoma"/>
            <family val="2"/>
          </rPr>
          <t>Account_Balance_YTD(acctdept: {Map!K42})</t>
        </r>
      </text>
    </comment>
    <comment ref="M42" authorId="0" shapeId="0" xr:uid="{1F9B900B-3CBD-451F-B50B-38A6F59910CC}">
      <text>
        <r>
          <rPr>
            <sz val="9"/>
            <color indexed="81"/>
            <rFont val="Tahoma"/>
            <family val="2"/>
          </rPr>
          <t>Account_Balance_YTD(acctdept: {Map!L42})</t>
        </r>
      </text>
    </comment>
    <comment ref="D43" authorId="0" shapeId="0" xr:uid="{25E99510-9749-41F5-973C-7DEF264C5371}">
      <text>
        <r>
          <rPr>
            <sz val="9"/>
            <color indexed="81"/>
            <rFont val="Tahoma"/>
            <family val="2"/>
          </rPr>
          <t>Account_Balance_YTD(acctdept: {Map!C43})</t>
        </r>
      </text>
    </comment>
    <comment ref="E43" authorId="0" shapeId="0" xr:uid="{B2FFA4B1-517B-4E58-AD5F-2397CD98DDBF}">
      <text>
        <r>
          <rPr>
            <sz val="9"/>
            <color indexed="81"/>
            <rFont val="Tahoma"/>
            <family val="2"/>
          </rPr>
          <t>Account_Balance_YTD(acctdept: {Map!D43})</t>
        </r>
      </text>
    </comment>
    <comment ref="F43" authorId="0" shapeId="0" xr:uid="{2D9F5792-4764-4439-A18A-B1CA24C821A2}">
      <text>
        <r>
          <rPr>
            <sz val="9"/>
            <color indexed="81"/>
            <rFont val="Tahoma"/>
            <family val="2"/>
          </rPr>
          <t>Account_Balance_YTD(acctdept: {Map!E43})</t>
        </r>
      </text>
    </comment>
    <comment ref="G43" authorId="0" shapeId="0" xr:uid="{C0C2A984-BF72-47AA-A914-72058BFCBCF7}">
      <text>
        <r>
          <rPr>
            <sz val="9"/>
            <color indexed="81"/>
            <rFont val="Tahoma"/>
            <family val="2"/>
          </rPr>
          <t>Account_Balance_YTD(acctdept: {Map!F43})</t>
        </r>
      </text>
    </comment>
    <comment ref="H43" authorId="0" shapeId="0" xr:uid="{F74B7F05-7B58-4548-8F40-8F3AF38FD4E6}">
      <text>
        <r>
          <rPr>
            <sz val="9"/>
            <color indexed="81"/>
            <rFont val="Tahoma"/>
            <family val="2"/>
          </rPr>
          <t>Account_Balance_YTD(acctdept: {Map!G43})</t>
        </r>
      </text>
    </comment>
    <comment ref="I43" authorId="0" shapeId="0" xr:uid="{3B57F08F-CBF0-4DDF-82FA-5551FA6954DC}">
      <text>
        <r>
          <rPr>
            <sz val="9"/>
            <color indexed="81"/>
            <rFont val="Tahoma"/>
            <family val="2"/>
          </rPr>
          <t>Account_Balance_YTD(acctdept: {Map!H43})</t>
        </r>
      </text>
    </comment>
    <comment ref="J43" authorId="0" shapeId="0" xr:uid="{0458CE4C-FC42-47E2-8110-F9435113AD71}">
      <text>
        <r>
          <rPr>
            <sz val="9"/>
            <color indexed="81"/>
            <rFont val="Tahoma"/>
            <family val="2"/>
          </rPr>
          <t>Account_Balance_YTD(acctdept: {Map!I43})</t>
        </r>
      </text>
    </comment>
    <comment ref="K43" authorId="0" shapeId="0" xr:uid="{63770787-D843-46E5-82D5-9FD2D5929F25}">
      <text>
        <r>
          <rPr>
            <sz val="9"/>
            <color indexed="81"/>
            <rFont val="Tahoma"/>
            <family val="2"/>
          </rPr>
          <t>Account_Balance_YTD(acctdept: {Map!J43})</t>
        </r>
      </text>
    </comment>
    <comment ref="L43" authorId="0" shapeId="0" xr:uid="{3BCE76E1-E7C8-46FC-BBF4-27B41732345B}">
      <text>
        <r>
          <rPr>
            <sz val="9"/>
            <color indexed="81"/>
            <rFont val="Tahoma"/>
            <family val="2"/>
          </rPr>
          <t>Account_Balance_YTD(acctdept: {Map!K43})</t>
        </r>
      </text>
    </comment>
    <comment ref="M43" authorId="0" shapeId="0" xr:uid="{8347C635-EF1E-499A-A7E3-5D381A2EC910}">
      <text>
        <r>
          <rPr>
            <sz val="9"/>
            <color indexed="81"/>
            <rFont val="Tahoma"/>
            <family val="2"/>
          </rPr>
          <t>Account_Balance_YTD(acctdept: {Map!L43})</t>
        </r>
      </text>
    </comment>
    <comment ref="D44" authorId="0" shapeId="0" xr:uid="{E700A2A3-5AD0-4A12-827D-85D6B5F16446}">
      <text>
        <r>
          <rPr>
            <sz val="9"/>
            <color indexed="81"/>
            <rFont val="Tahoma"/>
            <family val="2"/>
          </rPr>
          <t>Account_Balance_YTD(acctdept: {Map!C44})</t>
        </r>
      </text>
    </comment>
    <comment ref="E44" authorId="0" shapeId="0" xr:uid="{7C3FC9D8-C9F7-4AFE-BB4D-366AF8DCC5C1}">
      <text>
        <r>
          <rPr>
            <sz val="9"/>
            <color indexed="81"/>
            <rFont val="Tahoma"/>
            <family val="2"/>
          </rPr>
          <t>Account_Balance_YTD(acctdept: {Map!D44})</t>
        </r>
      </text>
    </comment>
    <comment ref="F44" authorId="0" shapeId="0" xr:uid="{408CC7B2-3798-4F39-BC7D-F0316C672F42}">
      <text>
        <r>
          <rPr>
            <sz val="9"/>
            <color indexed="81"/>
            <rFont val="Tahoma"/>
            <family val="2"/>
          </rPr>
          <t>Account_Balance_YTD(acctdept: {Map!E44})</t>
        </r>
      </text>
    </comment>
    <comment ref="G44" authorId="0" shapeId="0" xr:uid="{FB400F3E-24E8-4455-AA71-4F081B38883C}">
      <text>
        <r>
          <rPr>
            <sz val="9"/>
            <color indexed="81"/>
            <rFont val="Tahoma"/>
            <family val="2"/>
          </rPr>
          <t>Account_Balance_YTD(acctdept: {Map!F44})</t>
        </r>
      </text>
    </comment>
    <comment ref="H44" authorId="0" shapeId="0" xr:uid="{5538B46F-491D-47AC-8C40-0F68222B9868}">
      <text>
        <r>
          <rPr>
            <sz val="9"/>
            <color indexed="81"/>
            <rFont val="Tahoma"/>
            <family val="2"/>
          </rPr>
          <t>Account_Balance_YTD(acctdept: {Map!G44})</t>
        </r>
      </text>
    </comment>
    <comment ref="I44" authorId="0" shapeId="0" xr:uid="{F15E8C38-D99D-4267-A68C-9CFCFC1E1595}">
      <text>
        <r>
          <rPr>
            <sz val="9"/>
            <color indexed="81"/>
            <rFont val="Tahoma"/>
            <family val="2"/>
          </rPr>
          <t>Account_Balance_YTD(acctdept: {Map!H44})</t>
        </r>
      </text>
    </comment>
    <comment ref="J44" authorId="0" shapeId="0" xr:uid="{8B39F81A-A8BA-4171-AEBB-FC6D65C39B08}">
      <text>
        <r>
          <rPr>
            <sz val="9"/>
            <color indexed="81"/>
            <rFont val="Tahoma"/>
            <family val="2"/>
          </rPr>
          <t>Account_Balance_YTD(acctdept: {Map!I44})</t>
        </r>
      </text>
    </comment>
    <comment ref="K44" authorId="0" shapeId="0" xr:uid="{CA5151A5-EA4A-4BA2-8F55-8F6D95476099}">
      <text>
        <r>
          <rPr>
            <sz val="9"/>
            <color indexed="81"/>
            <rFont val="Tahoma"/>
            <family val="2"/>
          </rPr>
          <t>Account_Balance_YTD(acctdept: {Map!J44})</t>
        </r>
      </text>
    </comment>
    <comment ref="L44" authorId="0" shapeId="0" xr:uid="{D70C1763-5322-4939-8AA2-B5C4336C0136}">
      <text>
        <r>
          <rPr>
            <sz val="9"/>
            <color indexed="81"/>
            <rFont val="Tahoma"/>
            <family val="2"/>
          </rPr>
          <t>Account_Balance_YTD(acctdept: {Map!K44})</t>
        </r>
      </text>
    </comment>
    <comment ref="M44" authorId="0" shapeId="0" xr:uid="{F74B2052-8064-4F6E-BF0C-5C07E077F946}">
      <text>
        <r>
          <rPr>
            <sz val="9"/>
            <color indexed="81"/>
            <rFont val="Tahoma"/>
            <family val="2"/>
          </rPr>
          <t>Account_Balance_YTD(acctdept: {Map!L44})</t>
        </r>
      </text>
    </comment>
    <comment ref="D45" authorId="0" shapeId="0" xr:uid="{9FC1EADC-0188-4C82-92F8-14B40271D9F4}">
      <text>
        <r>
          <rPr>
            <sz val="9"/>
            <color indexed="81"/>
            <rFont val="Tahoma"/>
            <family val="2"/>
          </rPr>
          <t>Account_Balance_YTD(acctdept: {Map!C45})</t>
        </r>
      </text>
    </comment>
    <comment ref="E45" authorId="0" shapeId="0" xr:uid="{4A295250-0E7C-40A0-98B3-3CEC8B815D46}">
      <text>
        <r>
          <rPr>
            <sz val="9"/>
            <color indexed="81"/>
            <rFont val="Tahoma"/>
            <family val="2"/>
          </rPr>
          <t>Account_Balance_YTD(acctdept: {Map!D45})</t>
        </r>
      </text>
    </comment>
    <comment ref="F45" authorId="0" shapeId="0" xr:uid="{CB856D77-50B5-474A-9C84-BEDB0C3A50B5}">
      <text>
        <r>
          <rPr>
            <sz val="9"/>
            <color indexed="81"/>
            <rFont val="Tahoma"/>
            <family val="2"/>
          </rPr>
          <t>Account_Balance_YTD(acctdept: {Map!E45})</t>
        </r>
      </text>
    </comment>
    <comment ref="G45" authorId="0" shapeId="0" xr:uid="{8D2D79F3-36EA-46B0-99BA-6E6951E6F7E8}">
      <text>
        <r>
          <rPr>
            <sz val="9"/>
            <color indexed="81"/>
            <rFont val="Tahoma"/>
            <family val="2"/>
          </rPr>
          <t>Account_Balance_YTD(acctdept: {Map!F45})</t>
        </r>
      </text>
    </comment>
    <comment ref="H45" authorId="0" shapeId="0" xr:uid="{E6924C01-8845-45B8-99F8-AEA0BCF8676D}">
      <text>
        <r>
          <rPr>
            <sz val="9"/>
            <color indexed="81"/>
            <rFont val="Tahoma"/>
            <family val="2"/>
          </rPr>
          <t>Account_Balance_YTD(acctdept: {Map!G45})</t>
        </r>
      </text>
    </comment>
    <comment ref="I45" authorId="0" shapeId="0" xr:uid="{50877916-F11C-4817-B8A1-DA88DE08365B}">
      <text>
        <r>
          <rPr>
            <sz val="9"/>
            <color indexed="81"/>
            <rFont val="Tahoma"/>
            <family val="2"/>
          </rPr>
          <t>Account_Balance_YTD(acctdept: {Map!H45})</t>
        </r>
      </text>
    </comment>
    <comment ref="J45" authorId="0" shapeId="0" xr:uid="{EDF1D5CE-0881-4A9E-BC99-C71D78CF7BD5}">
      <text>
        <r>
          <rPr>
            <sz val="9"/>
            <color indexed="81"/>
            <rFont val="Tahoma"/>
            <family val="2"/>
          </rPr>
          <t>Account_Balance_YTD(acctdept: {Map!I45})</t>
        </r>
      </text>
    </comment>
    <comment ref="K45" authorId="0" shapeId="0" xr:uid="{966251F9-39EB-4184-B321-44F15B1C20D4}">
      <text>
        <r>
          <rPr>
            <sz val="9"/>
            <color indexed="81"/>
            <rFont val="Tahoma"/>
            <family val="2"/>
          </rPr>
          <t>Account_Balance_YTD(acctdept: {Map!J45})</t>
        </r>
      </text>
    </comment>
    <comment ref="L45" authorId="0" shapeId="0" xr:uid="{FF557737-8862-461F-B751-14A68A538519}">
      <text>
        <r>
          <rPr>
            <sz val="9"/>
            <color indexed="81"/>
            <rFont val="Tahoma"/>
            <family val="2"/>
          </rPr>
          <t>Account_Balance_YTD(acctdept: {Map!K45})</t>
        </r>
      </text>
    </comment>
    <comment ref="M45" authorId="0" shapeId="0" xr:uid="{AA8353E0-536D-48CC-9766-A1D58F897523}">
      <text>
        <r>
          <rPr>
            <sz val="9"/>
            <color indexed="81"/>
            <rFont val="Tahoma"/>
            <family val="2"/>
          </rPr>
          <t>Account_Balance_YTD(acctdept: {Map!L45})</t>
        </r>
      </text>
    </comment>
    <comment ref="D46" authorId="0" shapeId="0" xr:uid="{6D694077-4BD1-468F-9E3E-A37D9CE25044}">
      <text>
        <r>
          <rPr>
            <sz val="9"/>
            <color indexed="81"/>
            <rFont val="Tahoma"/>
            <family val="2"/>
          </rPr>
          <t>Account_Balance_YTD(acctdept: {Map!C46})</t>
        </r>
      </text>
    </comment>
    <comment ref="E46" authorId="0" shapeId="0" xr:uid="{2BCEA007-A370-4AB3-B79F-4B05EE055CA6}">
      <text>
        <r>
          <rPr>
            <sz val="9"/>
            <color indexed="81"/>
            <rFont val="Tahoma"/>
            <family val="2"/>
          </rPr>
          <t>Account_Balance_YTD(acctdept: {Map!D46})</t>
        </r>
      </text>
    </comment>
    <comment ref="F46" authorId="0" shapeId="0" xr:uid="{C6E3BFFA-A0D2-4752-A185-FF48BC33EB70}">
      <text>
        <r>
          <rPr>
            <sz val="9"/>
            <color indexed="81"/>
            <rFont val="Tahoma"/>
            <family val="2"/>
          </rPr>
          <t>Account_Balance_YTD(acctdept: {Map!E46})</t>
        </r>
      </text>
    </comment>
    <comment ref="G46" authorId="0" shapeId="0" xr:uid="{E61AC16D-9794-47F3-B2E0-5909EDF1B473}">
      <text>
        <r>
          <rPr>
            <sz val="9"/>
            <color indexed="81"/>
            <rFont val="Tahoma"/>
            <family val="2"/>
          </rPr>
          <t>Account_Balance_YTD(acctdept: {Map!F46})</t>
        </r>
      </text>
    </comment>
    <comment ref="H46" authorId="0" shapeId="0" xr:uid="{03EEC320-6467-4BEE-8CE9-AC1A66A22518}">
      <text>
        <r>
          <rPr>
            <sz val="9"/>
            <color indexed="81"/>
            <rFont val="Tahoma"/>
            <family val="2"/>
          </rPr>
          <t>Account_Balance_YTD(acctdept: {Map!G46})</t>
        </r>
      </text>
    </comment>
    <comment ref="I46" authorId="0" shapeId="0" xr:uid="{557F1296-5159-4015-ACEF-BE76CFD7D454}">
      <text>
        <r>
          <rPr>
            <sz val="9"/>
            <color indexed="81"/>
            <rFont val="Tahoma"/>
            <family val="2"/>
          </rPr>
          <t>Account_Balance_YTD(acctdept: {Map!H46})</t>
        </r>
      </text>
    </comment>
    <comment ref="J46" authorId="0" shapeId="0" xr:uid="{DC307478-2B41-4A94-BD3D-E0B10ACF6079}">
      <text>
        <r>
          <rPr>
            <sz val="9"/>
            <color indexed="81"/>
            <rFont val="Tahoma"/>
            <family val="2"/>
          </rPr>
          <t>Account_Balance_YTD(acctdept: {Map!I46})</t>
        </r>
      </text>
    </comment>
    <comment ref="K46" authorId="0" shapeId="0" xr:uid="{798C6838-C4D6-478F-93DF-0400410B4C4D}">
      <text>
        <r>
          <rPr>
            <sz val="9"/>
            <color indexed="81"/>
            <rFont val="Tahoma"/>
            <family val="2"/>
          </rPr>
          <t>Account_Balance_YTD(acctdept: {Map!J46})</t>
        </r>
      </text>
    </comment>
    <comment ref="L46" authorId="0" shapeId="0" xr:uid="{B60006E5-C287-48F2-80AB-AB5FBBFFE814}">
      <text>
        <r>
          <rPr>
            <sz val="9"/>
            <color indexed="81"/>
            <rFont val="Tahoma"/>
            <family val="2"/>
          </rPr>
          <t>Account_Balance_YTD(acctdept: {Map!K46})</t>
        </r>
      </text>
    </comment>
    <comment ref="M46" authorId="0" shapeId="0" xr:uid="{419893CB-8F88-4AF9-805A-CF8FA978A9DB}">
      <text>
        <r>
          <rPr>
            <sz val="9"/>
            <color indexed="81"/>
            <rFont val="Tahoma"/>
            <family val="2"/>
          </rPr>
          <t>Account_Balance_YTD(acctdept: {Map!L46})</t>
        </r>
      </text>
    </comment>
    <comment ref="D47" authorId="0" shapeId="0" xr:uid="{6E98AC8D-19E1-441F-B123-714EA5F3AFC7}">
      <text>
        <r>
          <rPr>
            <sz val="9"/>
            <color indexed="81"/>
            <rFont val="Tahoma"/>
            <family val="2"/>
          </rPr>
          <t>Account_Balance_YTD(acctdept: {Map!C47})</t>
        </r>
      </text>
    </comment>
    <comment ref="E47" authorId="0" shapeId="0" xr:uid="{30C0891F-145C-4177-A327-D7A9B562913A}">
      <text>
        <r>
          <rPr>
            <sz val="9"/>
            <color indexed="81"/>
            <rFont val="Tahoma"/>
            <family val="2"/>
          </rPr>
          <t>Account_Balance_YTD(acctdept: {Map!D47})</t>
        </r>
      </text>
    </comment>
    <comment ref="F47" authorId="0" shapeId="0" xr:uid="{556BEB65-8EDE-40F5-A01A-25C6041BD5DB}">
      <text>
        <r>
          <rPr>
            <sz val="9"/>
            <color indexed="81"/>
            <rFont val="Tahoma"/>
            <family val="2"/>
          </rPr>
          <t>Account_Balance_YTD(acctdept: {Map!E47})</t>
        </r>
      </text>
    </comment>
    <comment ref="G47" authorId="0" shapeId="0" xr:uid="{E688448C-D4EA-4BC8-9970-1ED363D94B68}">
      <text>
        <r>
          <rPr>
            <sz val="9"/>
            <color indexed="81"/>
            <rFont val="Tahoma"/>
            <family val="2"/>
          </rPr>
          <t>Account_Balance_YTD(acctdept: {Map!F47})</t>
        </r>
      </text>
    </comment>
    <comment ref="H47" authorId="0" shapeId="0" xr:uid="{4C93611C-9F43-45C3-ABE8-3E6CDBF25BF9}">
      <text>
        <r>
          <rPr>
            <sz val="9"/>
            <color indexed="81"/>
            <rFont val="Tahoma"/>
            <family val="2"/>
          </rPr>
          <t>Account_Balance_YTD(acctdept: {Map!G47})</t>
        </r>
      </text>
    </comment>
    <comment ref="I47" authorId="0" shapeId="0" xr:uid="{FFAA7DEA-1BC4-40E5-9BA8-4AA94989A7C5}">
      <text>
        <r>
          <rPr>
            <sz val="9"/>
            <color indexed="81"/>
            <rFont val="Tahoma"/>
            <family val="2"/>
          </rPr>
          <t>Account_Balance_YTD(acctdept: {Map!H47})</t>
        </r>
      </text>
    </comment>
    <comment ref="J47" authorId="0" shapeId="0" xr:uid="{870E0C65-2E23-4C2B-9F74-20E502808E67}">
      <text>
        <r>
          <rPr>
            <sz val="9"/>
            <color indexed="81"/>
            <rFont val="Tahoma"/>
            <family val="2"/>
          </rPr>
          <t>Account_Balance_YTD(acctdept: {Map!I47})</t>
        </r>
      </text>
    </comment>
    <comment ref="K47" authorId="0" shapeId="0" xr:uid="{050E1232-6F31-4A42-84C7-D70995403C54}">
      <text>
        <r>
          <rPr>
            <sz val="9"/>
            <color indexed="81"/>
            <rFont val="Tahoma"/>
            <family val="2"/>
          </rPr>
          <t>Account_Balance_YTD(acctdept: {Map!J47})</t>
        </r>
      </text>
    </comment>
    <comment ref="L47" authorId="0" shapeId="0" xr:uid="{68B77A2A-14C2-4EC4-BFFD-2EAA5EB01B96}">
      <text>
        <r>
          <rPr>
            <sz val="9"/>
            <color indexed="81"/>
            <rFont val="Tahoma"/>
            <family val="2"/>
          </rPr>
          <t>Account_Balance_YTD(acctdept: {Map!K47})</t>
        </r>
      </text>
    </comment>
    <comment ref="M47" authorId="0" shapeId="0" xr:uid="{69F2D145-D476-4AE5-89F9-9164901BD559}">
      <text>
        <r>
          <rPr>
            <sz val="9"/>
            <color indexed="81"/>
            <rFont val="Tahoma"/>
            <family val="2"/>
          </rPr>
          <t>Account_Balance_YTD(acctdept: {Map!L47})</t>
        </r>
      </text>
    </comment>
    <comment ref="D48" authorId="0" shapeId="0" xr:uid="{E383CD17-94C9-429E-B0E1-03C9D37A91AD}">
      <text>
        <r>
          <rPr>
            <sz val="9"/>
            <color indexed="81"/>
            <rFont val="Tahoma"/>
            <family val="2"/>
          </rPr>
          <t>Account_Balance_YTD(acctdept: {Map!C48})</t>
        </r>
      </text>
    </comment>
    <comment ref="E48" authorId="0" shapeId="0" xr:uid="{D62BBBF5-42F0-4A4D-B9A9-14253128B7BA}">
      <text>
        <r>
          <rPr>
            <sz val="9"/>
            <color indexed="81"/>
            <rFont val="Tahoma"/>
            <family val="2"/>
          </rPr>
          <t>Account_Balance_YTD(acctdept: {Map!D48})</t>
        </r>
      </text>
    </comment>
    <comment ref="F48" authorId="0" shapeId="0" xr:uid="{3FE3B389-CDE4-48E6-BD26-D75EB2DA4446}">
      <text>
        <r>
          <rPr>
            <sz val="9"/>
            <color indexed="81"/>
            <rFont val="Tahoma"/>
            <family val="2"/>
          </rPr>
          <t>Account_Balance_YTD(acctdept: {Map!E48})</t>
        </r>
      </text>
    </comment>
    <comment ref="G48" authorId="0" shapeId="0" xr:uid="{FD35F4A0-9259-48FB-A688-8889A9149782}">
      <text>
        <r>
          <rPr>
            <sz val="9"/>
            <color indexed="81"/>
            <rFont val="Tahoma"/>
            <family val="2"/>
          </rPr>
          <t>Account_Balance_YTD(acctdept: {Map!F48})</t>
        </r>
      </text>
    </comment>
    <comment ref="H48" authorId="0" shapeId="0" xr:uid="{09E19C05-18ED-463A-B557-7E6D4CB857E6}">
      <text>
        <r>
          <rPr>
            <sz val="9"/>
            <color indexed="81"/>
            <rFont val="Tahoma"/>
            <family val="2"/>
          </rPr>
          <t>Account_Balance_YTD(acctdept: {Map!G48})</t>
        </r>
      </text>
    </comment>
    <comment ref="I48" authorId="0" shapeId="0" xr:uid="{17BFD704-3671-4A78-AD4C-47679C77BEAF}">
      <text>
        <r>
          <rPr>
            <sz val="9"/>
            <color indexed="81"/>
            <rFont val="Tahoma"/>
            <family val="2"/>
          </rPr>
          <t>Account_Balance_YTD(acctdept: {Map!H48})</t>
        </r>
      </text>
    </comment>
    <comment ref="J48" authorId="0" shapeId="0" xr:uid="{3729F392-799D-4F38-A87C-E773FBD1505B}">
      <text>
        <r>
          <rPr>
            <sz val="9"/>
            <color indexed="81"/>
            <rFont val="Tahoma"/>
            <family val="2"/>
          </rPr>
          <t>Account_Balance_YTD(acctdept: {Map!I48})</t>
        </r>
      </text>
    </comment>
    <comment ref="K48" authorId="0" shapeId="0" xr:uid="{CAFDF60D-6699-4AF4-9C27-B92CB6161697}">
      <text>
        <r>
          <rPr>
            <sz val="9"/>
            <color indexed="81"/>
            <rFont val="Tahoma"/>
            <family val="2"/>
          </rPr>
          <t>Account_Balance_YTD(acctdept: {Map!J48})</t>
        </r>
      </text>
    </comment>
    <comment ref="L48" authorId="0" shapeId="0" xr:uid="{6CCFE88F-97C8-40A5-B9DB-E5B05DC406EB}">
      <text>
        <r>
          <rPr>
            <sz val="9"/>
            <color indexed="81"/>
            <rFont val="Tahoma"/>
            <family val="2"/>
          </rPr>
          <t>Account_Balance_YTD(acctdept: {Map!K48})</t>
        </r>
      </text>
    </comment>
    <comment ref="M48" authorId="0" shapeId="0" xr:uid="{59CD68F4-9DAC-4AF4-86B9-ED6C9FC2E2BD}">
      <text>
        <r>
          <rPr>
            <sz val="9"/>
            <color indexed="81"/>
            <rFont val="Tahoma"/>
            <family val="2"/>
          </rPr>
          <t>Account_Balance_YTD(acctdept: {Map!L48})</t>
        </r>
      </text>
    </comment>
    <comment ref="D49" authorId="0" shapeId="0" xr:uid="{B2DD7789-8A33-4880-B16D-1618472180AA}">
      <text>
        <r>
          <rPr>
            <sz val="9"/>
            <color indexed="81"/>
            <rFont val="Tahoma"/>
            <family val="2"/>
          </rPr>
          <t>Account_Balance_YTD(acctdept: {Map!C49})</t>
        </r>
      </text>
    </comment>
    <comment ref="E49" authorId="0" shapeId="0" xr:uid="{8EB13CFA-D085-4C07-A1C2-2B0EA1B43BB9}">
      <text>
        <r>
          <rPr>
            <sz val="9"/>
            <color indexed="81"/>
            <rFont val="Tahoma"/>
            <family val="2"/>
          </rPr>
          <t>Account_Balance_YTD(acctdept: {Map!D49})</t>
        </r>
      </text>
    </comment>
    <comment ref="F49" authorId="0" shapeId="0" xr:uid="{95F501AA-23CD-4FB5-A5CE-83F829C0DE20}">
      <text>
        <r>
          <rPr>
            <sz val="9"/>
            <color indexed="81"/>
            <rFont val="Tahoma"/>
            <family val="2"/>
          </rPr>
          <t>Account_Balance_YTD(acctdept: {Map!E49})</t>
        </r>
      </text>
    </comment>
    <comment ref="G49" authorId="0" shapeId="0" xr:uid="{3127971F-F038-44FC-A25D-B1D1428F76EE}">
      <text>
        <r>
          <rPr>
            <sz val="9"/>
            <color indexed="81"/>
            <rFont val="Tahoma"/>
            <family val="2"/>
          </rPr>
          <t>Account_Balance_YTD(acctdept: {Map!F49})</t>
        </r>
      </text>
    </comment>
    <comment ref="H49" authorId="0" shapeId="0" xr:uid="{3A4735A3-5EF1-494C-9BE9-5E7CF85D38C5}">
      <text>
        <r>
          <rPr>
            <sz val="9"/>
            <color indexed="81"/>
            <rFont val="Tahoma"/>
            <family val="2"/>
          </rPr>
          <t>Account_Balance_YTD(acctdept: {Map!G49})</t>
        </r>
      </text>
    </comment>
    <comment ref="I49" authorId="0" shapeId="0" xr:uid="{86AA28C0-F20A-4D09-A7A4-A6B45D4CC2AB}">
      <text>
        <r>
          <rPr>
            <sz val="9"/>
            <color indexed="81"/>
            <rFont val="Tahoma"/>
            <family val="2"/>
          </rPr>
          <t>Account_Balance_YTD(acctdept: {Map!H49})</t>
        </r>
      </text>
    </comment>
    <comment ref="J49" authorId="0" shapeId="0" xr:uid="{3F24C2A7-3CA4-41BE-801E-2C193982D763}">
      <text>
        <r>
          <rPr>
            <sz val="9"/>
            <color indexed="81"/>
            <rFont val="Tahoma"/>
            <family val="2"/>
          </rPr>
          <t>Account_Balance_YTD(acctdept: {Map!I49})</t>
        </r>
      </text>
    </comment>
    <comment ref="K49" authorId="0" shapeId="0" xr:uid="{EF3B40A9-B93A-4E70-988E-E4FA9EC71FF1}">
      <text>
        <r>
          <rPr>
            <sz val="9"/>
            <color indexed="81"/>
            <rFont val="Tahoma"/>
            <family val="2"/>
          </rPr>
          <t>Account_Balance_YTD(acctdept: {Map!J49})</t>
        </r>
      </text>
    </comment>
    <comment ref="L49" authorId="0" shapeId="0" xr:uid="{04385A83-ACB7-4650-A2CB-159952B0EEC1}">
      <text>
        <r>
          <rPr>
            <sz val="9"/>
            <color indexed="81"/>
            <rFont val="Tahoma"/>
            <family val="2"/>
          </rPr>
          <t>Account_Balance_YTD(acctdept: {Map!K49})</t>
        </r>
      </text>
    </comment>
    <comment ref="M49" authorId="0" shapeId="0" xr:uid="{689BDE8C-2D50-470D-BEBE-6CB27A586F4C}">
      <text>
        <r>
          <rPr>
            <sz val="9"/>
            <color indexed="81"/>
            <rFont val="Tahoma"/>
            <family val="2"/>
          </rPr>
          <t>Account_Balance_YTD(acctdept: {Map!L49})</t>
        </r>
      </text>
    </comment>
    <comment ref="D50" authorId="0" shapeId="0" xr:uid="{39DDEC15-9CEF-473E-9E6F-22AE0BED5A51}">
      <text>
        <r>
          <rPr>
            <sz val="9"/>
            <color indexed="81"/>
            <rFont val="Tahoma"/>
            <family val="2"/>
          </rPr>
          <t>Account_Balance_YTD(acctdept: {Map!C50})</t>
        </r>
      </text>
    </comment>
    <comment ref="E50" authorId="0" shapeId="0" xr:uid="{DFC68950-9767-4CED-90F3-0FEB765C8077}">
      <text>
        <r>
          <rPr>
            <sz val="9"/>
            <color indexed="81"/>
            <rFont val="Tahoma"/>
            <family val="2"/>
          </rPr>
          <t>Account_Balance_YTD(acctdept: {Map!D50})</t>
        </r>
      </text>
    </comment>
    <comment ref="F50" authorId="0" shapeId="0" xr:uid="{A6A05B4D-8CD2-4C66-A978-35850A359032}">
      <text>
        <r>
          <rPr>
            <sz val="9"/>
            <color indexed="81"/>
            <rFont val="Tahoma"/>
            <family val="2"/>
          </rPr>
          <t>Account_Balance_YTD(acctdept: {Map!E50})</t>
        </r>
      </text>
    </comment>
    <comment ref="G50" authorId="0" shapeId="0" xr:uid="{053F121F-A6EC-4496-973F-757CBE0F55D3}">
      <text>
        <r>
          <rPr>
            <sz val="9"/>
            <color indexed="81"/>
            <rFont val="Tahoma"/>
            <family val="2"/>
          </rPr>
          <t>Account_Balance_YTD(acctdept: {Map!F50})</t>
        </r>
      </text>
    </comment>
    <comment ref="H50" authorId="0" shapeId="0" xr:uid="{472B7F32-C9CF-463D-B106-37F2726E13EB}">
      <text>
        <r>
          <rPr>
            <sz val="9"/>
            <color indexed="81"/>
            <rFont val="Tahoma"/>
            <family val="2"/>
          </rPr>
          <t>Account_Balance_YTD(acctdept: {Map!G50})</t>
        </r>
      </text>
    </comment>
    <comment ref="I50" authorId="0" shapeId="0" xr:uid="{FB8201DE-953B-44A4-93B2-680F2BDF4009}">
      <text>
        <r>
          <rPr>
            <sz val="9"/>
            <color indexed="81"/>
            <rFont val="Tahoma"/>
            <family val="2"/>
          </rPr>
          <t>Account_Balance_YTD(acctdept: {Map!H50})</t>
        </r>
      </text>
    </comment>
    <comment ref="J50" authorId="0" shapeId="0" xr:uid="{EC4DF8F4-E2B6-465B-A881-23B4479F5CAF}">
      <text>
        <r>
          <rPr>
            <sz val="9"/>
            <color indexed="81"/>
            <rFont val="Tahoma"/>
            <family val="2"/>
          </rPr>
          <t>Account_Balance_YTD(acctdept: {Map!I50})</t>
        </r>
      </text>
    </comment>
    <comment ref="K50" authorId="0" shapeId="0" xr:uid="{70FC69D5-79FE-4C63-B9CC-613FCD210DC3}">
      <text>
        <r>
          <rPr>
            <sz val="9"/>
            <color indexed="81"/>
            <rFont val="Tahoma"/>
            <family val="2"/>
          </rPr>
          <t>Account_Balance_YTD(acctdept: {Map!J50})</t>
        </r>
      </text>
    </comment>
    <comment ref="L50" authorId="0" shapeId="0" xr:uid="{7A63E746-4FE0-48A4-8F57-0DA283B6EE24}">
      <text>
        <r>
          <rPr>
            <sz val="9"/>
            <color indexed="81"/>
            <rFont val="Tahoma"/>
            <family val="2"/>
          </rPr>
          <t>Account_Balance_YTD(acctdept: {Map!K50})</t>
        </r>
      </text>
    </comment>
    <comment ref="M50" authorId="0" shapeId="0" xr:uid="{4D098990-622A-41B6-B8FD-C67684AA9B5C}">
      <text>
        <r>
          <rPr>
            <sz val="9"/>
            <color indexed="81"/>
            <rFont val="Tahoma"/>
            <family val="2"/>
          </rPr>
          <t>Account_Balance_YTD(acctdept: {Map!L50})</t>
        </r>
      </text>
    </comment>
    <comment ref="D51" authorId="0" shapeId="0" xr:uid="{4CF87819-1123-4CF5-965B-2228148E8308}">
      <text>
        <r>
          <rPr>
            <sz val="9"/>
            <color indexed="81"/>
            <rFont val="Tahoma"/>
            <family val="2"/>
          </rPr>
          <t>Account_Balance_YTD(acctdept: {Map!C51})</t>
        </r>
      </text>
    </comment>
    <comment ref="E51" authorId="0" shapeId="0" xr:uid="{2F05D288-86C5-40AF-A146-E40F0FA6ABEB}">
      <text>
        <r>
          <rPr>
            <sz val="9"/>
            <color indexed="81"/>
            <rFont val="Tahoma"/>
            <family val="2"/>
          </rPr>
          <t>Account_Balance_YTD(acctdept: {Map!D51})</t>
        </r>
      </text>
    </comment>
    <comment ref="F51" authorId="0" shapeId="0" xr:uid="{4B7CDB55-7B5B-463E-94D3-6CB7187EB15C}">
      <text>
        <r>
          <rPr>
            <sz val="9"/>
            <color indexed="81"/>
            <rFont val="Tahoma"/>
            <family val="2"/>
          </rPr>
          <t>Account_Balance_YTD(acctdept: {Map!E51})</t>
        </r>
      </text>
    </comment>
    <comment ref="G51" authorId="0" shapeId="0" xr:uid="{43554494-36A0-4B02-8FF5-12DB19423EB8}">
      <text>
        <r>
          <rPr>
            <sz val="9"/>
            <color indexed="81"/>
            <rFont val="Tahoma"/>
            <family val="2"/>
          </rPr>
          <t>Account_Balance_YTD(acctdept: {Map!F51})</t>
        </r>
      </text>
    </comment>
    <comment ref="H51" authorId="0" shapeId="0" xr:uid="{2FE1F3B1-CCDA-4F96-9E00-CE124B4C6190}">
      <text>
        <r>
          <rPr>
            <sz val="9"/>
            <color indexed="81"/>
            <rFont val="Tahoma"/>
            <family val="2"/>
          </rPr>
          <t>Account_Balance_YTD(acctdept: {Map!G51})</t>
        </r>
      </text>
    </comment>
    <comment ref="I51" authorId="0" shapeId="0" xr:uid="{B5865C70-BA54-4CC7-BC69-596E22B93807}">
      <text>
        <r>
          <rPr>
            <sz val="9"/>
            <color indexed="81"/>
            <rFont val="Tahoma"/>
            <family val="2"/>
          </rPr>
          <t>Account_Balance_YTD(acctdept: {Map!H51})</t>
        </r>
      </text>
    </comment>
    <comment ref="J51" authorId="0" shapeId="0" xr:uid="{08147AB8-0F6F-4D0B-AA0C-1F9213A03136}">
      <text>
        <r>
          <rPr>
            <sz val="9"/>
            <color indexed="81"/>
            <rFont val="Tahoma"/>
            <family val="2"/>
          </rPr>
          <t>Account_Balance_YTD(acctdept: {Map!I51})</t>
        </r>
      </text>
    </comment>
    <comment ref="K51" authorId="0" shapeId="0" xr:uid="{1728015C-1B53-407F-A62E-6EA6FFD79AE3}">
      <text>
        <r>
          <rPr>
            <sz val="9"/>
            <color indexed="81"/>
            <rFont val="Tahoma"/>
            <family val="2"/>
          </rPr>
          <t>Account_Balance_YTD(acctdept: {Map!J51})</t>
        </r>
      </text>
    </comment>
    <comment ref="L51" authorId="0" shapeId="0" xr:uid="{38C1D2CD-0C1D-4687-851C-DEAE4ECBCE74}">
      <text>
        <r>
          <rPr>
            <sz val="9"/>
            <color indexed="81"/>
            <rFont val="Tahoma"/>
            <family val="2"/>
          </rPr>
          <t>Account_Balance_YTD(acctdept: {Map!K51})</t>
        </r>
      </text>
    </comment>
    <comment ref="M51" authorId="0" shapeId="0" xr:uid="{B3C670C2-828C-47CC-9D3E-A4AEF27847C6}">
      <text>
        <r>
          <rPr>
            <sz val="9"/>
            <color indexed="81"/>
            <rFont val="Tahoma"/>
            <family val="2"/>
          </rPr>
          <t>Account_Balance_YTD(acctdept: {Map!L51})</t>
        </r>
      </text>
    </comment>
    <comment ref="D52" authorId="0" shapeId="0" xr:uid="{0629B931-4BEB-4E94-9EA4-2110DFDDAE42}">
      <text>
        <r>
          <rPr>
            <sz val="9"/>
            <color indexed="81"/>
            <rFont val="Tahoma"/>
            <family val="2"/>
          </rPr>
          <t>Account_Balance_YTD(acctdept: {Map!C52})</t>
        </r>
      </text>
    </comment>
    <comment ref="E52" authorId="0" shapeId="0" xr:uid="{344199CA-DB7C-4142-9D29-CACAD39771D5}">
      <text>
        <r>
          <rPr>
            <sz val="9"/>
            <color indexed="81"/>
            <rFont val="Tahoma"/>
            <family val="2"/>
          </rPr>
          <t>Account_Balance_YTD(acctdept: {Map!D52})</t>
        </r>
      </text>
    </comment>
    <comment ref="F52" authorId="0" shapeId="0" xr:uid="{78210B52-7EBD-4EFB-A46B-699D36977869}">
      <text>
        <r>
          <rPr>
            <sz val="9"/>
            <color indexed="81"/>
            <rFont val="Tahoma"/>
            <family val="2"/>
          </rPr>
          <t>Account_Balance_YTD(acctdept: {Map!E52})</t>
        </r>
      </text>
    </comment>
    <comment ref="G52" authorId="0" shapeId="0" xr:uid="{DDC91638-B1D0-43AD-BABD-A5530AF25C81}">
      <text>
        <r>
          <rPr>
            <sz val="9"/>
            <color indexed="81"/>
            <rFont val="Tahoma"/>
            <family val="2"/>
          </rPr>
          <t>Account_Balance_YTD(acctdept: {Map!F52})</t>
        </r>
      </text>
    </comment>
    <comment ref="H52" authorId="0" shapeId="0" xr:uid="{D75E0841-AEFD-4ADC-B1D8-40406B3C0F55}">
      <text>
        <r>
          <rPr>
            <sz val="9"/>
            <color indexed="81"/>
            <rFont val="Tahoma"/>
            <family val="2"/>
          </rPr>
          <t>Account_Balance_YTD(acctdept: {Map!G52})</t>
        </r>
      </text>
    </comment>
    <comment ref="I52" authorId="0" shapeId="0" xr:uid="{1B274E0B-248B-4204-81FB-B94C05FE7A89}">
      <text>
        <r>
          <rPr>
            <sz val="9"/>
            <color indexed="81"/>
            <rFont val="Tahoma"/>
            <family val="2"/>
          </rPr>
          <t>Account_Balance_YTD(acctdept: {Map!H52})</t>
        </r>
      </text>
    </comment>
    <comment ref="J52" authorId="0" shapeId="0" xr:uid="{FEF88979-7A49-4EC4-99B7-345ABEDDCB60}">
      <text>
        <r>
          <rPr>
            <sz val="9"/>
            <color indexed="81"/>
            <rFont val="Tahoma"/>
            <family val="2"/>
          </rPr>
          <t>Account_Balance_YTD(acctdept: {Map!I52})</t>
        </r>
      </text>
    </comment>
    <comment ref="K52" authorId="0" shapeId="0" xr:uid="{84125934-B1AE-47CC-943A-828E720BC352}">
      <text>
        <r>
          <rPr>
            <sz val="9"/>
            <color indexed="81"/>
            <rFont val="Tahoma"/>
            <family val="2"/>
          </rPr>
          <t>Account_Balance_YTD(acctdept: {Map!J52})</t>
        </r>
      </text>
    </comment>
    <comment ref="L52" authorId="0" shapeId="0" xr:uid="{12E70B4C-B231-4023-8FA5-A96A803F8373}">
      <text>
        <r>
          <rPr>
            <sz val="9"/>
            <color indexed="81"/>
            <rFont val="Tahoma"/>
            <family val="2"/>
          </rPr>
          <t>Account_Balance_YTD(acctdept: {Map!K52})</t>
        </r>
      </text>
    </comment>
    <comment ref="M52" authorId="0" shapeId="0" xr:uid="{5943180A-3FFB-4E4A-A398-52E411E954B0}">
      <text>
        <r>
          <rPr>
            <sz val="9"/>
            <color indexed="81"/>
            <rFont val="Tahoma"/>
            <family val="2"/>
          </rPr>
          <t>Account_Balance_YTD(acctdept: {Map!L52})</t>
        </r>
      </text>
    </comment>
    <comment ref="D53" authorId="0" shapeId="0" xr:uid="{67065D9D-B00B-47B9-BC6A-B8E7B60EFB3C}">
      <text>
        <r>
          <rPr>
            <sz val="9"/>
            <color indexed="81"/>
            <rFont val="Tahoma"/>
            <family val="2"/>
          </rPr>
          <t>Account_Balance_YTD(acctdept: {Map!C53})</t>
        </r>
      </text>
    </comment>
    <comment ref="E53" authorId="0" shapeId="0" xr:uid="{64596A46-95CC-4F19-89E1-844AF5F18BCF}">
      <text>
        <r>
          <rPr>
            <sz val="9"/>
            <color indexed="81"/>
            <rFont val="Tahoma"/>
            <family val="2"/>
          </rPr>
          <t>Account_Balance_YTD(acctdept: {Map!D53})</t>
        </r>
      </text>
    </comment>
    <comment ref="F53" authorId="0" shapeId="0" xr:uid="{F9162011-5A1C-49D7-91FF-08FAE7862E13}">
      <text>
        <r>
          <rPr>
            <sz val="9"/>
            <color indexed="81"/>
            <rFont val="Tahoma"/>
            <family val="2"/>
          </rPr>
          <t>Account_Balance_YTD(acctdept: {Map!E53})</t>
        </r>
      </text>
    </comment>
    <comment ref="G53" authorId="0" shapeId="0" xr:uid="{A08AE12F-B9DB-4AA5-B251-D0B1C1EAA2CD}">
      <text>
        <r>
          <rPr>
            <sz val="9"/>
            <color indexed="81"/>
            <rFont val="Tahoma"/>
            <family val="2"/>
          </rPr>
          <t>Account_Balance_YTD(acctdept: {Map!F53})</t>
        </r>
      </text>
    </comment>
    <comment ref="H53" authorId="0" shapeId="0" xr:uid="{6C8B0F4E-9ED5-4784-8F52-AEEBC4020733}">
      <text>
        <r>
          <rPr>
            <sz val="9"/>
            <color indexed="81"/>
            <rFont val="Tahoma"/>
            <family val="2"/>
          </rPr>
          <t>Account_Balance_YTD(acctdept: {Map!G53})</t>
        </r>
      </text>
    </comment>
    <comment ref="I53" authorId="0" shapeId="0" xr:uid="{F87F1EEB-B4DB-42CC-90F0-4BF64877DCCB}">
      <text>
        <r>
          <rPr>
            <sz val="9"/>
            <color indexed="81"/>
            <rFont val="Tahoma"/>
            <family val="2"/>
          </rPr>
          <t>Account_Balance_YTD(acctdept: {Map!H53})</t>
        </r>
      </text>
    </comment>
    <comment ref="J53" authorId="0" shapeId="0" xr:uid="{127E9871-DF6F-4B70-930E-74100D49648C}">
      <text>
        <r>
          <rPr>
            <sz val="9"/>
            <color indexed="81"/>
            <rFont val="Tahoma"/>
            <family val="2"/>
          </rPr>
          <t>Account_Balance_YTD(acctdept: {Map!I53})</t>
        </r>
      </text>
    </comment>
    <comment ref="K53" authorId="0" shapeId="0" xr:uid="{6E55D91A-0665-499A-A327-679C1181930F}">
      <text>
        <r>
          <rPr>
            <sz val="9"/>
            <color indexed="81"/>
            <rFont val="Tahoma"/>
            <family val="2"/>
          </rPr>
          <t>Account_Balance_YTD(acctdept: {Map!J53})</t>
        </r>
      </text>
    </comment>
    <comment ref="L53" authorId="0" shapeId="0" xr:uid="{8A997B0B-5D2F-420B-B2E7-8A6F76D2D544}">
      <text>
        <r>
          <rPr>
            <sz val="9"/>
            <color indexed="81"/>
            <rFont val="Tahoma"/>
            <family val="2"/>
          </rPr>
          <t>Account_Balance_YTD(acctdept: {Map!K53})</t>
        </r>
      </text>
    </comment>
    <comment ref="M53" authorId="0" shapeId="0" xr:uid="{51ECB069-D7A5-4912-BF99-954DD11EAE54}">
      <text>
        <r>
          <rPr>
            <sz val="9"/>
            <color indexed="81"/>
            <rFont val="Tahoma"/>
            <family val="2"/>
          </rPr>
          <t>Account_Balance_YTD(acctdept: {Map!L53})</t>
        </r>
      </text>
    </comment>
    <comment ref="D54" authorId="0" shapeId="0" xr:uid="{6415AB68-C5E6-42B1-B31E-9D3CDE1965C7}">
      <text>
        <r>
          <rPr>
            <sz val="9"/>
            <color indexed="81"/>
            <rFont val="Tahoma"/>
            <family val="2"/>
          </rPr>
          <t>Account_Balance_YTD(acctdept: {Map!C54})</t>
        </r>
      </text>
    </comment>
    <comment ref="E54" authorId="0" shapeId="0" xr:uid="{4E17EDAE-D524-41F9-A287-7C8695F90B7D}">
      <text>
        <r>
          <rPr>
            <sz val="9"/>
            <color indexed="81"/>
            <rFont val="Tahoma"/>
            <family val="2"/>
          </rPr>
          <t>Account_Balance_YTD(acctdept: {Map!D54})</t>
        </r>
      </text>
    </comment>
    <comment ref="F54" authorId="0" shapeId="0" xr:uid="{214DEA1A-4475-4522-87D4-E002BC5C3BDC}">
      <text>
        <r>
          <rPr>
            <sz val="9"/>
            <color indexed="81"/>
            <rFont val="Tahoma"/>
            <family val="2"/>
          </rPr>
          <t>Account_Balance_YTD(acctdept: {Map!E54})</t>
        </r>
      </text>
    </comment>
    <comment ref="G54" authorId="0" shapeId="0" xr:uid="{DD4F7560-1B5A-40CA-9CDF-30EFE23FDEA4}">
      <text>
        <r>
          <rPr>
            <sz val="9"/>
            <color indexed="81"/>
            <rFont val="Tahoma"/>
            <family val="2"/>
          </rPr>
          <t>Account_Balance_YTD(acctdept: {Map!F54})</t>
        </r>
      </text>
    </comment>
    <comment ref="H54" authorId="0" shapeId="0" xr:uid="{EF1D0F54-BC94-4865-87EA-7025ED730B7D}">
      <text>
        <r>
          <rPr>
            <sz val="9"/>
            <color indexed="81"/>
            <rFont val="Tahoma"/>
            <family val="2"/>
          </rPr>
          <t>Account_Balance_YTD(acctdept: {Map!G54})</t>
        </r>
      </text>
    </comment>
    <comment ref="I54" authorId="0" shapeId="0" xr:uid="{D28C18A2-E0AF-4206-B83D-69F13B9DC134}">
      <text>
        <r>
          <rPr>
            <sz val="9"/>
            <color indexed="81"/>
            <rFont val="Tahoma"/>
            <family val="2"/>
          </rPr>
          <t>Account_Balance_YTD(acctdept: {Map!H54})</t>
        </r>
      </text>
    </comment>
    <comment ref="J54" authorId="0" shapeId="0" xr:uid="{83CEE105-57E5-416E-AD3E-0AC2E986CE19}">
      <text>
        <r>
          <rPr>
            <sz val="9"/>
            <color indexed="81"/>
            <rFont val="Tahoma"/>
            <family val="2"/>
          </rPr>
          <t>Account_Balance_YTD(acctdept: {Map!I54})</t>
        </r>
      </text>
    </comment>
    <comment ref="K54" authorId="0" shapeId="0" xr:uid="{5B3469D9-6560-4C38-AD33-E3440E0B735C}">
      <text>
        <r>
          <rPr>
            <sz val="9"/>
            <color indexed="81"/>
            <rFont val="Tahoma"/>
            <family val="2"/>
          </rPr>
          <t>Account_Balance_YTD(acctdept: {Map!J54})</t>
        </r>
      </text>
    </comment>
    <comment ref="L54" authorId="0" shapeId="0" xr:uid="{B5F6A7E2-71BE-4B99-959A-0073D08A877F}">
      <text>
        <r>
          <rPr>
            <sz val="9"/>
            <color indexed="81"/>
            <rFont val="Tahoma"/>
            <family val="2"/>
          </rPr>
          <t>Account_Balance_YTD(acctdept: {Map!K54})</t>
        </r>
      </text>
    </comment>
    <comment ref="M54" authorId="0" shapeId="0" xr:uid="{D4F59E3F-4BC7-47D9-83EF-31260DF3B762}">
      <text>
        <r>
          <rPr>
            <sz val="9"/>
            <color indexed="81"/>
            <rFont val="Tahoma"/>
            <family val="2"/>
          </rPr>
          <t>Account_Balance_YTD(acctdept: {Map!L54})</t>
        </r>
      </text>
    </comment>
    <comment ref="D55" authorId="0" shapeId="0" xr:uid="{542211EF-DBC4-47D5-BEED-27F36EAA3BEF}">
      <text>
        <r>
          <rPr>
            <sz val="9"/>
            <color indexed="81"/>
            <rFont val="Tahoma"/>
            <family val="2"/>
          </rPr>
          <t>Account_Balance_YTD(acctdept: {Map!C55})</t>
        </r>
      </text>
    </comment>
    <comment ref="E55" authorId="0" shapeId="0" xr:uid="{EE438BD9-D532-4BFC-B417-DBDC17983743}">
      <text>
        <r>
          <rPr>
            <sz val="9"/>
            <color indexed="81"/>
            <rFont val="Tahoma"/>
            <family val="2"/>
          </rPr>
          <t>Account_Balance_YTD(acctdept: {Map!D55})</t>
        </r>
      </text>
    </comment>
    <comment ref="F55" authorId="0" shapeId="0" xr:uid="{26A08DA5-CA96-42CD-897D-6D0889FB52DC}">
      <text>
        <r>
          <rPr>
            <sz val="9"/>
            <color indexed="81"/>
            <rFont val="Tahoma"/>
            <family val="2"/>
          </rPr>
          <t>Account_Balance_YTD(acctdept: {Map!E55})</t>
        </r>
      </text>
    </comment>
    <comment ref="G55" authorId="0" shapeId="0" xr:uid="{B380D642-9F50-449A-BACC-D4381713A14B}">
      <text>
        <r>
          <rPr>
            <sz val="9"/>
            <color indexed="81"/>
            <rFont val="Tahoma"/>
            <family val="2"/>
          </rPr>
          <t>Account_Balance_YTD(acctdept: {Map!F55})</t>
        </r>
      </text>
    </comment>
    <comment ref="H55" authorId="0" shapeId="0" xr:uid="{33877CC4-63E3-409D-AF2A-F7ED60E00588}">
      <text>
        <r>
          <rPr>
            <sz val="9"/>
            <color indexed="81"/>
            <rFont val="Tahoma"/>
            <family val="2"/>
          </rPr>
          <t>Account_Balance_YTD(acctdept: {Map!G55})</t>
        </r>
      </text>
    </comment>
    <comment ref="I55" authorId="0" shapeId="0" xr:uid="{431859BA-3950-49F4-A95C-FA0E33EDCEB0}">
      <text>
        <r>
          <rPr>
            <sz val="9"/>
            <color indexed="81"/>
            <rFont val="Tahoma"/>
            <family val="2"/>
          </rPr>
          <t>Account_Balance_YTD(acctdept: {Map!H55})</t>
        </r>
      </text>
    </comment>
    <comment ref="J55" authorId="0" shapeId="0" xr:uid="{49C4BF23-11A2-4E2F-8E2D-732C74B7A867}">
      <text>
        <r>
          <rPr>
            <sz val="9"/>
            <color indexed="81"/>
            <rFont val="Tahoma"/>
            <family val="2"/>
          </rPr>
          <t>Account_Balance_YTD(acctdept: {Map!I55})</t>
        </r>
      </text>
    </comment>
    <comment ref="K55" authorId="0" shapeId="0" xr:uid="{8BB86CC8-82A8-4014-A400-09E65ED3FDA0}">
      <text>
        <r>
          <rPr>
            <sz val="9"/>
            <color indexed="81"/>
            <rFont val="Tahoma"/>
            <family val="2"/>
          </rPr>
          <t>Account_Balance_YTD(acctdept: {Map!J55})</t>
        </r>
      </text>
    </comment>
    <comment ref="L55" authorId="0" shapeId="0" xr:uid="{B6FB9E56-63D9-4457-8528-FCCA66320AA5}">
      <text>
        <r>
          <rPr>
            <sz val="9"/>
            <color indexed="81"/>
            <rFont val="Tahoma"/>
            <family val="2"/>
          </rPr>
          <t>Account_Balance_YTD(acctdept: {Map!K55})</t>
        </r>
      </text>
    </comment>
    <comment ref="M55" authorId="0" shapeId="0" xr:uid="{194A11AE-F55E-44DE-B281-33D403407BD6}">
      <text>
        <r>
          <rPr>
            <sz val="9"/>
            <color indexed="81"/>
            <rFont val="Tahoma"/>
            <family val="2"/>
          </rPr>
          <t>Account_Balance_YTD(acctdept: {Map!L55})</t>
        </r>
      </text>
    </comment>
    <comment ref="D56" authorId="0" shapeId="0" xr:uid="{4CB3F166-B30E-44AF-992D-1AC88294C18E}">
      <text>
        <r>
          <rPr>
            <sz val="9"/>
            <color indexed="81"/>
            <rFont val="Tahoma"/>
            <family val="2"/>
          </rPr>
          <t>Account_Balance_YTD(acctdept: {Map!C56})</t>
        </r>
      </text>
    </comment>
    <comment ref="E56" authorId="0" shapeId="0" xr:uid="{519B8341-DB2F-4580-B9D0-9904EE93A5FD}">
      <text>
        <r>
          <rPr>
            <sz val="9"/>
            <color indexed="81"/>
            <rFont val="Tahoma"/>
            <family val="2"/>
          </rPr>
          <t>Account_Balance_YTD(acctdept: {Map!D56})</t>
        </r>
      </text>
    </comment>
    <comment ref="F56" authorId="0" shapeId="0" xr:uid="{13EEAA31-D767-4713-B193-116CA94D4A4D}">
      <text>
        <r>
          <rPr>
            <sz val="9"/>
            <color indexed="81"/>
            <rFont val="Tahoma"/>
            <family val="2"/>
          </rPr>
          <t>Account_Balance_YTD(acctdept: {Map!E56})</t>
        </r>
      </text>
    </comment>
    <comment ref="G56" authorId="0" shapeId="0" xr:uid="{A013A2E4-1D63-421C-ACA7-E377106A4BF3}">
      <text>
        <r>
          <rPr>
            <sz val="9"/>
            <color indexed="81"/>
            <rFont val="Tahoma"/>
            <family val="2"/>
          </rPr>
          <t>Account_Balance_YTD(acctdept: {Map!F56})</t>
        </r>
      </text>
    </comment>
    <comment ref="H56" authorId="0" shapeId="0" xr:uid="{7493E69C-4CDD-45E7-90AF-D8CCE9A6D04E}">
      <text>
        <r>
          <rPr>
            <sz val="9"/>
            <color indexed="81"/>
            <rFont val="Tahoma"/>
            <family val="2"/>
          </rPr>
          <t>Account_Balance_YTD(acctdept: {Map!G56})</t>
        </r>
      </text>
    </comment>
    <comment ref="I56" authorId="0" shapeId="0" xr:uid="{46824F0B-9873-4080-93AF-CE0239CADF70}">
      <text>
        <r>
          <rPr>
            <sz val="9"/>
            <color indexed="81"/>
            <rFont val="Tahoma"/>
            <family val="2"/>
          </rPr>
          <t>Account_Balance_YTD(acctdept: {Map!H56})</t>
        </r>
      </text>
    </comment>
    <comment ref="J56" authorId="0" shapeId="0" xr:uid="{D2CADA35-8D1C-46A7-8159-A0374643D652}">
      <text>
        <r>
          <rPr>
            <sz val="9"/>
            <color indexed="81"/>
            <rFont val="Tahoma"/>
            <family val="2"/>
          </rPr>
          <t>Account_Balance_YTD(acctdept: {Map!I56})</t>
        </r>
      </text>
    </comment>
    <comment ref="K56" authorId="0" shapeId="0" xr:uid="{04E11EA1-F082-45B9-9BF4-DE4ECE1E6884}">
      <text>
        <r>
          <rPr>
            <sz val="9"/>
            <color indexed="81"/>
            <rFont val="Tahoma"/>
            <family val="2"/>
          </rPr>
          <t>Account_Balance_YTD(acctdept: {Map!J56})</t>
        </r>
      </text>
    </comment>
    <comment ref="L56" authorId="0" shapeId="0" xr:uid="{2A069726-79EF-418A-B2B7-ACE38C65CCBC}">
      <text>
        <r>
          <rPr>
            <sz val="9"/>
            <color indexed="81"/>
            <rFont val="Tahoma"/>
            <family val="2"/>
          </rPr>
          <t>Account_Balance_YTD(acctdept: {Map!K56})</t>
        </r>
      </text>
    </comment>
    <comment ref="M56" authorId="0" shapeId="0" xr:uid="{2756F3CE-1083-4A14-8B36-2D743F92F77D}">
      <text>
        <r>
          <rPr>
            <sz val="9"/>
            <color indexed="81"/>
            <rFont val="Tahoma"/>
            <family val="2"/>
          </rPr>
          <t>Account_Balance_YTD(acctdept: {Map!L56})</t>
        </r>
      </text>
    </comment>
    <comment ref="D57" authorId="0" shapeId="0" xr:uid="{7D5B762C-D09F-44EF-A3CF-6122741B653C}">
      <text>
        <r>
          <rPr>
            <sz val="9"/>
            <color indexed="81"/>
            <rFont val="Tahoma"/>
            <family val="2"/>
          </rPr>
          <t>Account_Balance_YTD(acctdept: {Map!C57})</t>
        </r>
      </text>
    </comment>
    <comment ref="E57" authorId="0" shapeId="0" xr:uid="{5DF1CAA6-1858-4EE8-85CD-045AC1875320}">
      <text>
        <r>
          <rPr>
            <sz val="9"/>
            <color indexed="81"/>
            <rFont val="Tahoma"/>
            <family val="2"/>
          </rPr>
          <t>Account_Balance_YTD(acctdept: {Map!D57})</t>
        </r>
      </text>
    </comment>
    <comment ref="F57" authorId="0" shapeId="0" xr:uid="{1D459541-4762-493E-B026-DBBCF8539FDE}">
      <text>
        <r>
          <rPr>
            <sz val="9"/>
            <color indexed="81"/>
            <rFont val="Tahoma"/>
            <family val="2"/>
          </rPr>
          <t>Account_Balance_YTD(acctdept: {Map!E57})</t>
        </r>
      </text>
    </comment>
    <comment ref="G57" authorId="0" shapeId="0" xr:uid="{245B631E-2662-4C89-A66C-F21B61D098D6}">
      <text>
        <r>
          <rPr>
            <sz val="9"/>
            <color indexed="81"/>
            <rFont val="Tahoma"/>
            <family val="2"/>
          </rPr>
          <t>Account_Balance_YTD(acctdept: {Map!F57})</t>
        </r>
      </text>
    </comment>
    <comment ref="H57" authorId="0" shapeId="0" xr:uid="{CBE7B8D3-EEF0-4794-BC12-9BCAD333BBD8}">
      <text>
        <r>
          <rPr>
            <sz val="9"/>
            <color indexed="81"/>
            <rFont val="Tahoma"/>
            <family val="2"/>
          </rPr>
          <t>Account_Balance_YTD(acctdept: {Map!G57})</t>
        </r>
      </text>
    </comment>
    <comment ref="I57" authorId="0" shapeId="0" xr:uid="{82739330-A3B7-48D2-AB01-537BF5AD1D76}">
      <text>
        <r>
          <rPr>
            <sz val="9"/>
            <color indexed="81"/>
            <rFont val="Tahoma"/>
            <family val="2"/>
          </rPr>
          <t>Account_Balance_YTD(acctdept: {Map!H57})</t>
        </r>
      </text>
    </comment>
    <comment ref="J57" authorId="0" shapeId="0" xr:uid="{B2A2C551-3100-4E22-B21A-D78766F8B503}">
      <text>
        <r>
          <rPr>
            <sz val="9"/>
            <color indexed="81"/>
            <rFont val="Tahoma"/>
            <family val="2"/>
          </rPr>
          <t>Account_Balance_YTD(acctdept: {Map!I57})</t>
        </r>
      </text>
    </comment>
    <comment ref="K57" authorId="0" shapeId="0" xr:uid="{3FE79C68-C27F-4E85-A3C3-C810961CE40A}">
      <text>
        <r>
          <rPr>
            <sz val="9"/>
            <color indexed="81"/>
            <rFont val="Tahoma"/>
            <family val="2"/>
          </rPr>
          <t>Account_Balance_YTD(acctdept: {Map!J57})</t>
        </r>
      </text>
    </comment>
    <comment ref="L57" authorId="0" shapeId="0" xr:uid="{51029C7E-5709-4B25-A29A-07AFDC514BD8}">
      <text>
        <r>
          <rPr>
            <sz val="9"/>
            <color indexed="81"/>
            <rFont val="Tahoma"/>
            <family val="2"/>
          </rPr>
          <t>Account_Balance_YTD(acctdept: {Map!K57})</t>
        </r>
      </text>
    </comment>
    <comment ref="M57" authorId="0" shapeId="0" xr:uid="{4456D971-D5D2-45B8-8F9D-87A67E8FE00B}">
      <text>
        <r>
          <rPr>
            <sz val="9"/>
            <color indexed="81"/>
            <rFont val="Tahoma"/>
            <family val="2"/>
          </rPr>
          <t>Account_Balance_YTD(acctdept: {Map!L57})</t>
        </r>
      </text>
    </comment>
    <comment ref="D58" authorId="0" shapeId="0" xr:uid="{4C491526-7D9D-4AAD-9E5F-7E353E241F2C}">
      <text>
        <r>
          <rPr>
            <sz val="9"/>
            <color indexed="81"/>
            <rFont val="Tahoma"/>
            <family val="2"/>
          </rPr>
          <t>Account_Balance_YTD(acctdept: {Map!C58})</t>
        </r>
      </text>
    </comment>
    <comment ref="E58" authorId="0" shapeId="0" xr:uid="{85EA8DB0-3277-4BEF-AB0E-0434F169C94E}">
      <text>
        <r>
          <rPr>
            <sz val="9"/>
            <color indexed="81"/>
            <rFont val="Tahoma"/>
            <family val="2"/>
          </rPr>
          <t>Account_Balance_YTD(acctdept: {Map!D58})</t>
        </r>
      </text>
    </comment>
    <comment ref="F58" authorId="0" shapeId="0" xr:uid="{5B5B0183-D181-4928-B1CF-3179BC53AE56}">
      <text>
        <r>
          <rPr>
            <sz val="9"/>
            <color indexed="81"/>
            <rFont val="Tahoma"/>
            <family val="2"/>
          </rPr>
          <t>Account_Balance_YTD(acctdept: {Map!E58})</t>
        </r>
      </text>
    </comment>
    <comment ref="G58" authorId="0" shapeId="0" xr:uid="{399F85F1-D9F0-4508-ADD1-61C835C26D0D}">
      <text>
        <r>
          <rPr>
            <sz val="9"/>
            <color indexed="81"/>
            <rFont val="Tahoma"/>
            <family val="2"/>
          </rPr>
          <t>Account_Balance_YTD(acctdept: {Map!F58})</t>
        </r>
      </text>
    </comment>
    <comment ref="H58" authorId="0" shapeId="0" xr:uid="{070243DF-A5CC-432D-BDA7-8961951F7038}">
      <text>
        <r>
          <rPr>
            <sz val="9"/>
            <color indexed="81"/>
            <rFont val="Tahoma"/>
            <family val="2"/>
          </rPr>
          <t>Account_Balance_YTD(acctdept: {Map!G58})</t>
        </r>
      </text>
    </comment>
    <comment ref="I58" authorId="0" shapeId="0" xr:uid="{C1D31929-DBDE-4902-ACC6-ACE4444D0D9B}">
      <text>
        <r>
          <rPr>
            <sz val="9"/>
            <color indexed="81"/>
            <rFont val="Tahoma"/>
            <family val="2"/>
          </rPr>
          <t>Account_Balance_YTD(acctdept: {Map!H58})</t>
        </r>
      </text>
    </comment>
    <comment ref="J58" authorId="0" shapeId="0" xr:uid="{9619401B-4081-4C83-8FAE-DE189DD17099}">
      <text>
        <r>
          <rPr>
            <sz val="9"/>
            <color indexed="81"/>
            <rFont val="Tahoma"/>
            <family val="2"/>
          </rPr>
          <t>Account_Balance_YTD(acctdept: {Map!I58})</t>
        </r>
      </text>
    </comment>
    <comment ref="K58" authorId="0" shapeId="0" xr:uid="{16B1B4E6-BEFF-44EC-8615-8480F26C8B72}">
      <text>
        <r>
          <rPr>
            <sz val="9"/>
            <color indexed="81"/>
            <rFont val="Tahoma"/>
            <family val="2"/>
          </rPr>
          <t>Account_Balance_YTD(acctdept: {Map!J58})</t>
        </r>
      </text>
    </comment>
    <comment ref="L58" authorId="0" shapeId="0" xr:uid="{88BBBE8F-60CA-4788-A330-5F49F9DFEDD6}">
      <text>
        <r>
          <rPr>
            <sz val="9"/>
            <color indexed="81"/>
            <rFont val="Tahoma"/>
            <family val="2"/>
          </rPr>
          <t>Account_Balance_YTD(acctdept: {Map!K58})</t>
        </r>
      </text>
    </comment>
    <comment ref="M58" authorId="0" shapeId="0" xr:uid="{1549763F-CF69-4D6E-AFC2-2F4E8BDA3F16}">
      <text>
        <r>
          <rPr>
            <sz val="9"/>
            <color indexed="81"/>
            <rFont val="Tahoma"/>
            <family val="2"/>
          </rPr>
          <t>Account_Balance_YTD(acctdept: {Map!L58})</t>
        </r>
      </text>
    </comment>
    <comment ref="D59" authorId="0" shapeId="0" xr:uid="{20E5DA35-17FA-4606-A602-1FBE1C2FFC27}">
      <text>
        <r>
          <rPr>
            <sz val="9"/>
            <color indexed="81"/>
            <rFont val="Tahoma"/>
            <family val="2"/>
          </rPr>
          <t>Account_Balance_YTD(acctdept: {Map!C59})</t>
        </r>
      </text>
    </comment>
    <comment ref="E59" authorId="0" shapeId="0" xr:uid="{178F1FFC-E065-41FF-950A-21103C5069EC}">
      <text>
        <r>
          <rPr>
            <sz val="9"/>
            <color indexed="81"/>
            <rFont val="Tahoma"/>
            <family val="2"/>
          </rPr>
          <t>Account_Balance_YTD(acctdept: {Map!D59})</t>
        </r>
      </text>
    </comment>
    <comment ref="F59" authorId="0" shapeId="0" xr:uid="{94C9F83C-7307-4B7B-ADE1-03ECB2008ECD}">
      <text>
        <r>
          <rPr>
            <sz val="9"/>
            <color indexed="81"/>
            <rFont val="Tahoma"/>
            <family val="2"/>
          </rPr>
          <t>Account_Balance_YTD(acctdept: {Map!E59})</t>
        </r>
      </text>
    </comment>
    <comment ref="G59" authorId="0" shapeId="0" xr:uid="{7B4CA8BE-34CE-4125-8669-4924E24511D1}">
      <text>
        <r>
          <rPr>
            <sz val="9"/>
            <color indexed="81"/>
            <rFont val="Tahoma"/>
            <family val="2"/>
          </rPr>
          <t>Account_Balance_YTD(acctdept: {Map!F59})</t>
        </r>
      </text>
    </comment>
    <comment ref="H59" authorId="0" shapeId="0" xr:uid="{81489E3E-BBB0-4A90-9025-199848356BEE}">
      <text>
        <r>
          <rPr>
            <sz val="9"/>
            <color indexed="81"/>
            <rFont val="Tahoma"/>
            <family val="2"/>
          </rPr>
          <t>Account_Balance_YTD(acctdept: {Map!G59})</t>
        </r>
      </text>
    </comment>
    <comment ref="I59" authorId="0" shapeId="0" xr:uid="{1BC33E5B-AB58-488E-B290-268993F3BA05}">
      <text>
        <r>
          <rPr>
            <sz val="9"/>
            <color indexed="81"/>
            <rFont val="Tahoma"/>
            <family val="2"/>
          </rPr>
          <t>Account_Balance_YTD(acctdept: {Map!H59})</t>
        </r>
      </text>
    </comment>
    <comment ref="J59" authorId="0" shapeId="0" xr:uid="{91E2CBE0-F5B1-4FCD-8853-3F538D9E2AE8}">
      <text>
        <r>
          <rPr>
            <sz val="9"/>
            <color indexed="81"/>
            <rFont val="Tahoma"/>
            <family val="2"/>
          </rPr>
          <t>Account_Balance_YTD(acctdept: {Map!I59})</t>
        </r>
      </text>
    </comment>
    <comment ref="K59" authorId="0" shapeId="0" xr:uid="{19E59DF0-F996-41D5-A2AF-EC4A74870371}">
      <text>
        <r>
          <rPr>
            <sz val="9"/>
            <color indexed="81"/>
            <rFont val="Tahoma"/>
            <family val="2"/>
          </rPr>
          <t>Account_Balance_YTD(acctdept: {Map!J59})</t>
        </r>
      </text>
    </comment>
    <comment ref="L59" authorId="0" shapeId="0" xr:uid="{97F16A48-669E-4092-9E5A-37973684067A}">
      <text>
        <r>
          <rPr>
            <sz val="9"/>
            <color indexed="81"/>
            <rFont val="Tahoma"/>
            <family val="2"/>
          </rPr>
          <t>Account_Balance_YTD(acctdept: {Map!K59})</t>
        </r>
      </text>
    </comment>
    <comment ref="M59" authorId="0" shapeId="0" xr:uid="{34C8BEDF-7E0A-486E-A074-2303189568BE}">
      <text>
        <r>
          <rPr>
            <sz val="9"/>
            <color indexed="81"/>
            <rFont val="Tahoma"/>
            <family val="2"/>
          </rPr>
          <t>Account_Balance_YTD(acctdept: {Map!L59})</t>
        </r>
      </text>
    </comment>
    <comment ref="D60" authorId="0" shapeId="0" xr:uid="{F26906A7-4C34-429E-8B3B-EFCA0DD751F8}">
      <text>
        <r>
          <rPr>
            <sz val="9"/>
            <color indexed="81"/>
            <rFont val="Tahoma"/>
            <family val="2"/>
          </rPr>
          <t>Account_Balance_YTD(acctdept: {Map!C60})</t>
        </r>
      </text>
    </comment>
    <comment ref="E60" authorId="0" shapeId="0" xr:uid="{F9C1C264-DEEF-435F-BD0C-818001AAC2AD}">
      <text>
        <r>
          <rPr>
            <sz val="9"/>
            <color indexed="81"/>
            <rFont val="Tahoma"/>
            <family val="2"/>
          </rPr>
          <t>Account_Balance_YTD(acctdept: {Map!D60})</t>
        </r>
      </text>
    </comment>
    <comment ref="F60" authorId="0" shapeId="0" xr:uid="{B1249097-B758-4EB5-88E7-E8459CFBECAE}">
      <text>
        <r>
          <rPr>
            <sz val="9"/>
            <color indexed="81"/>
            <rFont val="Tahoma"/>
            <family val="2"/>
          </rPr>
          <t>Account_Balance_YTD(acctdept: {Map!E60})</t>
        </r>
      </text>
    </comment>
    <comment ref="G60" authorId="0" shapeId="0" xr:uid="{A5BBEF74-EA67-4963-A638-94E6CDBD94B3}">
      <text>
        <r>
          <rPr>
            <sz val="9"/>
            <color indexed="81"/>
            <rFont val="Tahoma"/>
            <family val="2"/>
          </rPr>
          <t>Account_Balance_YTD(acctdept: {Map!F60})</t>
        </r>
      </text>
    </comment>
    <comment ref="H60" authorId="0" shapeId="0" xr:uid="{410DF67C-CE4D-483C-BB12-19FBA0070D64}">
      <text>
        <r>
          <rPr>
            <sz val="9"/>
            <color indexed="81"/>
            <rFont val="Tahoma"/>
            <family val="2"/>
          </rPr>
          <t>Account_Balance_YTD(acctdept: {Map!G60})</t>
        </r>
      </text>
    </comment>
    <comment ref="I60" authorId="0" shapeId="0" xr:uid="{2EDF1A16-7A59-4D56-BB57-D6CDC2BE8FD4}">
      <text>
        <r>
          <rPr>
            <sz val="9"/>
            <color indexed="81"/>
            <rFont val="Tahoma"/>
            <family val="2"/>
          </rPr>
          <t>Account_Balance_YTD(acctdept: {Map!H60})</t>
        </r>
      </text>
    </comment>
    <comment ref="J60" authorId="0" shapeId="0" xr:uid="{A26A0F9D-BF73-43FB-9410-62376BAD9137}">
      <text>
        <r>
          <rPr>
            <sz val="9"/>
            <color indexed="81"/>
            <rFont val="Tahoma"/>
            <family val="2"/>
          </rPr>
          <t>Account_Balance_YTD(acctdept: {Map!I60})</t>
        </r>
      </text>
    </comment>
    <comment ref="K60" authorId="0" shapeId="0" xr:uid="{9DFF2E6E-9BAB-49FE-9AFD-8903B962F3DD}">
      <text>
        <r>
          <rPr>
            <sz val="9"/>
            <color indexed="81"/>
            <rFont val="Tahoma"/>
            <family val="2"/>
          </rPr>
          <t>Account_Balance_YTD(acctdept: {Map!J60})</t>
        </r>
      </text>
    </comment>
    <comment ref="L60" authorId="0" shapeId="0" xr:uid="{9828DDFB-2259-43FB-9AA2-5B18D5B39216}">
      <text>
        <r>
          <rPr>
            <sz val="9"/>
            <color indexed="81"/>
            <rFont val="Tahoma"/>
            <family val="2"/>
          </rPr>
          <t>Account_Balance_YTD(acctdept: {Map!K60})</t>
        </r>
      </text>
    </comment>
    <comment ref="M60" authorId="0" shapeId="0" xr:uid="{6E84C478-B19B-4A6A-96DA-2D7A258030EF}">
      <text>
        <r>
          <rPr>
            <sz val="9"/>
            <color indexed="81"/>
            <rFont val="Tahoma"/>
            <family val="2"/>
          </rPr>
          <t>Account_Balance_YTD(acctdept: {Map!L60})</t>
        </r>
      </text>
    </comment>
    <comment ref="D61" authorId="0" shapeId="0" xr:uid="{B6700736-6451-4841-A77D-06DF2A4CB711}">
      <text>
        <r>
          <rPr>
            <sz val="9"/>
            <color indexed="81"/>
            <rFont val="Tahoma"/>
            <family val="2"/>
          </rPr>
          <t>Account_Balance_YTD(acctdept: {Map!C61})</t>
        </r>
      </text>
    </comment>
    <comment ref="E61" authorId="0" shapeId="0" xr:uid="{EF3C8B6D-C43A-4E00-9019-579CDE9CF9AE}">
      <text>
        <r>
          <rPr>
            <sz val="9"/>
            <color indexed="81"/>
            <rFont val="Tahoma"/>
            <family val="2"/>
          </rPr>
          <t>Account_Balance_YTD(acctdept: {Map!D61})</t>
        </r>
      </text>
    </comment>
    <comment ref="F61" authorId="0" shapeId="0" xr:uid="{096E464F-639D-452A-BA10-BAA162C53141}">
      <text>
        <r>
          <rPr>
            <sz val="9"/>
            <color indexed="81"/>
            <rFont val="Tahoma"/>
            <family val="2"/>
          </rPr>
          <t>Account_Balance_YTD(acctdept: {Map!E61})</t>
        </r>
      </text>
    </comment>
    <comment ref="G61" authorId="0" shapeId="0" xr:uid="{25D0CDA8-5535-447C-A001-20CA00DDA6D1}">
      <text>
        <r>
          <rPr>
            <sz val="9"/>
            <color indexed="81"/>
            <rFont val="Tahoma"/>
            <family val="2"/>
          </rPr>
          <t>Account_Balance_YTD(acctdept: {Map!F61})</t>
        </r>
      </text>
    </comment>
    <comment ref="H61" authorId="0" shapeId="0" xr:uid="{A8ADCDEE-6FB9-4A20-BAC2-4E0B14F004A1}">
      <text>
        <r>
          <rPr>
            <sz val="9"/>
            <color indexed="81"/>
            <rFont val="Tahoma"/>
            <family val="2"/>
          </rPr>
          <t>Account_Balance_YTD(acctdept: {Map!G61})</t>
        </r>
      </text>
    </comment>
    <comment ref="I61" authorId="0" shapeId="0" xr:uid="{C7ABDD1D-2D5D-4DEC-A1A7-2913CBAE9602}">
      <text>
        <r>
          <rPr>
            <sz val="9"/>
            <color indexed="81"/>
            <rFont val="Tahoma"/>
            <family val="2"/>
          </rPr>
          <t>Account_Balance_YTD(acctdept: {Map!H61})</t>
        </r>
      </text>
    </comment>
    <comment ref="J61" authorId="0" shapeId="0" xr:uid="{CCCC4513-D120-4E70-ABA7-CF0349EA766B}">
      <text>
        <r>
          <rPr>
            <sz val="9"/>
            <color indexed="81"/>
            <rFont val="Tahoma"/>
            <family val="2"/>
          </rPr>
          <t>Account_Balance_YTD(acctdept: {Map!I61})</t>
        </r>
      </text>
    </comment>
    <comment ref="K61" authorId="0" shapeId="0" xr:uid="{F8274DC0-B9AE-4FFB-96F5-5708DF64FD9A}">
      <text>
        <r>
          <rPr>
            <sz val="9"/>
            <color indexed="81"/>
            <rFont val="Tahoma"/>
            <family val="2"/>
          </rPr>
          <t>Account_Balance_YTD(acctdept: {Map!J61})</t>
        </r>
      </text>
    </comment>
    <comment ref="L61" authorId="0" shapeId="0" xr:uid="{CBA2422E-26C9-4D4B-9BD9-DB463DA1C645}">
      <text>
        <r>
          <rPr>
            <sz val="9"/>
            <color indexed="81"/>
            <rFont val="Tahoma"/>
            <family val="2"/>
          </rPr>
          <t>Account_Balance_YTD(acctdept: {Map!K61})</t>
        </r>
      </text>
    </comment>
    <comment ref="M61" authorId="0" shapeId="0" xr:uid="{108B22EC-F091-4AC9-9221-14CD2D7C87F8}">
      <text>
        <r>
          <rPr>
            <sz val="9"/>
            <color indexed="81"/>
            <rFont val="Tahoma"/>
            <family val="2"/>
          </rPr>
          <t>Account_Balance_YTD(acctdept: {Map!L61})</t>
        </r>
      </text>
    </comment>
    <comment ref="D62" authorId="0" shapeId="0" xr:uid="{9C129DB4-D456-4F0B-B66C-7D656BE15C6F}">
      <text>
        <r>
          <rPr>
            <sz val="9"/>
            <color indexed="81"/>
            <rFont val="Tahoma"/>
            <family val="2"/>
          </rPr>
          <t>Account_Balance_YTD(acctdept: {Map!C62})</t>
        </r>
      </text>
    </comment>
    <comment ref="E62" authorId="0" shapeId="0" xr:uid="{C59A5966-1063-4C1E-A291-FFC8F963DF83}">
      <text>
        <r>
          <rPr>
            <sz val="9"/>
            <color indexed="81"/>
            <rFont val="Tahoma"/>
            <family val="2"/>
          </rPr>
          <t>Account_Balance_YTD(acctdept: {Map!D62})</t>
        </r>
      </text>
    </comment>
    <comment ref="F62" authorId="0" shapeId="0" xr:uid="{0ED6ABC6-78A8-4D3B-ADC9-4DCA8200D2CC}">
      <text>
        <r>
          <rPr>
            <sz val="9"/>
            <color indexed="81"/>
            <rFont val="Tahoma"/>
            <family val="2"/>
          </rPr>
          <t>Account_Balance_YTD(acctdept: {Map!E62})</t>
        </r>
      </text>
    </comment>
    <comment ref="G62" authorId="0" shapeId="0" xr:uid="{80110DBD-8DAD-44CF-BB49-821015F11964}">
      <text>
        <r>
          <rPr>
            <sz val="9"/>
            <color indexed="81"/>
            <rFont val="Tahoma"/>
            <family val="2"/>
          </rPr>
          <t>Account_Balance_YTD(acctdept: {Map!F62})</t>
        </r>
      </text>
    </comment>
    <comment ref="H62" authorId="0" shapeId="0" xr:uid="{F37B0AD5-8CBB-4B5C-943C-7024201161C9}">
      <text>
        <r>
          <rPr>
            <sz val="9"/>
            <color indexed="81"/>
            <rFont val="Tahoma"/>
            <family val="2"/>
          </rPr>
          <t>Account_Balance_YTD(acctdept: {Map!G62})</t>
        </r>
      </text>
    </comment>
    <comment ref="I62" authorId="0" shapeId="0" xr:uid="{BB6D8F4F-C291-4359-907D-C437E060F401}">
      <text>
        <r>
          <rPr>
            <sz val="9"/>
            <color indexed="81"/>
            <rFont val="Tahoma"/>
            <family val="2"/>
          </rPr>
          <t>Account_Balance_YTD(acctdept: {Map!H62})</t>
        </r>
      </text>
    </comment>
    <comment ref="J62" authorId="0" shapeId="0" xr:uid="{B1C71CD2-3B92-4A8E-B0E7-1D9982C17923}">
      <text>
        <r>
          <rPr>
            <sz val="9"/>
            <color indexed="81"/>
            <rFont val="Tahoma"/>
            <family val="2"/>
          </rPr>
          <t>Account_Balance_YTD(acctdept: {Map!I62})</t>
        </r>
      </text>
    </comment>
    <comment ref="K62" authorId="0" shapeId="0" xr:uid="{2C16AC36-2ED9-4DEB-B392-75AC0848D751}">
      <text>
        <r>
          <rPr>
            <sz val="9"/>
            <color indexed="81"/>
            <rFont val="Tahoma"/>
            <family val="2"/>
          </rPr>
          <t>Account_Balance_YTD(acctdept: {Map!J62})</t>
        </r>
      </text>
    </comment>
    <comment ref="L62" authorId="0" shapeId="0" xr:uid="{21F28B6C-17F0-4DBF-BF7A-8ED10DB1721B}">
      <text>
        <r>
          <rPr>
            <sz val="9"/>
            <color indexed="81"/>
            <rFont val="Tahoma"/>
            <family val="2"/>
          </rPr>
          <t>Account_Balance_YTD(acctdept: {Map!K62})</t>
        </r>
      </text>
    </comment>
    <comment ref="M62" authorId="0" shapeId="0" xr:uid="{18CD8E61-83FE-43CE-B232-5218CA05EB62}">
      <text>
        <r>
          <rPr>
            <sz val="9"/>
            <color indexed="81"/>
            <rFont val="Tahoma"/>
            <family val="2"/>
          </rPr>
          <t>Account_Balance_YTD(acctdept: {Map!L62})</t>
        </r>
      </text>
    </comment>
    <comment ref="D63" authorId="0" shapeId="0" xr:uid="{46BA2F7A-0A25-4B43-9EC3-211DA5E294E2}">
      <text>
        <r>
          <rPr>
            <sz val="9"/>
            <color indexed="81"/>
            <rFont val="Tahoma"/>
            <family val="2"/>
          </rPr>
          <t>Account_Balance_YTD(acctdept: {Map!C63})</t>
        </r>
      </text>
    </comment>
    <comment ref="E63" authorId="0" shapeId="0" xr:uid="{41677C52-923A-43B9-8AFC-71432EC392E8}">
      <text>
        <r>
          <rPr>
            <sz val="9"/>
            <color indexed="81"/>
            <rFont val="Tahoma"/>
            <family val="2"/>
          </rPr>
          <t>Account_Balance_YTD(acctdept: {Map!D63})</t>
        </r>
      </text>
    </comment>
    <comment ref="F63" authorId="0" shapeId="0" xr:uid="{B5D92862-001E-4838-9C00-C5995ED074DB}">
      <text>
        <r>
          <rPr>
            <sz val="9"/>
            <color indexed="81"/>
            <rFont val="Tahoma"/>
            <family val="2"/>
          </rPr>
          <t>Account_Balance_YTD(acctdept: {Map!E63})</t>
        </r>
      </text>
    </comment>
    <comment ref="G63" authorId="0" shapeId="0" xr:uid="{AF60809A-A652-4BD9-ABB5-63D2251FE6DA}">
      <text>
        <r>
          <rPr>
            <sz val="9"/>
            <color indexed="81"/>
            <rFont val="Tahoma"/>
            <family val="2"/>
          </rPr>
          <t>Account_Balance_YTD(acctdept: {Map!F63})</t>
        </r>
      </text>
    </comment>
    <comment ref="H63" authorId="0" shapeId="0" xr:uid="{56531BD0-8E46-45A1-AE26-60B285E03833}">
      <text>
        <r>
          <rPr>
            <sz val="9"/>
            <color indexed="81"/>
            <rFont val="Tahoma"/>
            <family val="2"/>
          </rPr>
          <t>Account_Balance_YTD(acctdept: {Map!G63})</t>
        </r>
      </text>
    </comment>
    <comment ref="I63" authorId="0" shapeId="0" xr:uid="{2C300740-D4D9-4621-B3A2-C7BFC9953B72}">
      <text>
        <r>
          <rPr>
            <sz val="9"/>
            <color indexed="81"/>
            <rFont val="Tahoma"/>
            <family val="2"/>
          </rPr>
          <t>Account_Balance_YTD(acctdept: {Map!H63})</t>
        </r>
      </text>
    </comment>
    <comment ref="J63" authorId="0" shapeId="0" xr:uid="{406C9426-C80C-49A5-86C7-89F5E4595C67}">
      <text>
        <r>
          <rPr>
            <sz val="9"/>
            <color indexed="81"/>
            <rFont val="Tahoma"/>
            <family val="2"/>
          </rPr>
          <t>Account_Balance_YTD(acctdept: {Map!I63})</t>
        </r>
      </text>
    </comment>
    <comment ref="K63" authorId="0" shapeId="0" xr:uid="{C034A9B3-609A-480F-9951-F0D2535976E9}">
      <text>
        <r>
          <rPr>
            <sz val="9"/>
            <color indexed="81"/>
            <rFont val="Tahoma"/>
            <family val="2"/>
          </rPr>
          <t>Account_Balance_YTD(acctdept: {Map!J63})</t>
        </r>
      </text>
    </comment>
    <comment ref="L63" authorId="0" shapeId="0" xr:uid="{044F9EA2-AD8B-4D5D-B9F6-B01370E587D3}">
      <text>
        <r>
          <rPr>
            <sz val="9"/>
            <color indexed="81"/>
            <rFont val="Tahoma"/>
            <family val="2"/>
          </rPr>
          <t>Account_Balance_YTD(acctdept: {Map!K63})</t>
        </r>
      </text>
    </comment>
    <comment ref="M63" authorId="0" shapeId="0" xr:uid="{F1824DE4-4796-4892-8958-55AFEA648599}">
      <text>
        <r>
          <rPr>
            <sz val="9"/>
            <color indexed="81"/>
            <rFont val="Tahoma"/>
            <family val="2"/>
          </rPr>
          <t>Account_Balance_YTD(acctdept: {Map!L63})</t>
        </r>
      </text>
    </comment>
    <comment ref="D64" authorId="0" shapeId="0" xr:uid="{F8786573-3D59-4958-83FC-CB5B1523C7C4}">
      <text>
        <r>
          <rPr>
            <sz val="9"/>
            <color indexed="81"/>
            <rFont val="Tahoma"/>
            <family val="2"/>
          </rPr>
          <t>Account_Balance_YTD(acctdept: {Map!C64})</t>
        </r>
      </text>
    </comment>
    <comment ref="E64" authorId="0" shapeId="0" xr:uid="{EF390FF4-2A89-44F6-BDF4-A543A04593C3}">
      <text>
        <r>
          <rPr>
            <sz val="9"/>
            <color indexed="81"/>
            <rFont val="Tahoma"/>
            <family val="2"/>
          </rPr>
          <t>Account_Balance_YTD(acctdept: {Map!D64})</t>
        </r>
      </text>
    </comment>
    <comment ref="F64" authorId="0" shapeId="0" xr:uid="{031212BE-4768-49A2-B46B-23A3D7DDF5C6}">
      <text>
        <r>
          <rPr>
            <sz val="9"/>
            <color indexed="81"/>
            <rFont val="Tahoma"/>
            <family val="2"/>
          </rPr>
          <t>Account_Balance_YTD(acctdept: {Map!E64})</t>
        </r>
      </text>
    </comment>
    <comment ref="G64" authorId="0" shapeId="0" xr:uid="{0F6881EF-C681-4D63-8534-443044D892C3}">
      <text>
        <r>
          <rPr>
            <sz val="9"/>
            <color indexed="81"/>
            <rFont val="Tahoma"/>
            <family val="2"/>
          </rPr>
          <t>Account_Balance_YTD(acctdept: {Map!F64})</t>
        </r>
      </text>
    </comment>
    <comment ref="H64" authorId="0" shapeId="0" xr:uid="{B1FCEE14-56B9-46C2-A335-8AEC0F314D33}">
      <text>
        <r>
          <rPr>
            <sz val="9"/>
            <color indexed="81"/>
            <rFont val="Tahoma"/>
            <family val="2"/>
          </rPr>
          <t>Account_Balance_YTD(acctdept: {Map!G64})</t>
        </r>
      </text>
    </comment>
    <comment ref="I64" authorId="0" shapeId="0" xr:uid="{94856700-5443-460E-9201-CD9E04DBC73E}">
      <text>
        <r>
          <rPr>
            <sz val="9"/>
            <color indexed="81"/>
            <rFont val="Tahoma"/>
            <family val="2"/>
          </rPr>
          <t>Account_Balance_YTD(acctdept: {Map!H64})</t>
        </r>
      </text>
    </comment>
    <comment ref="J64" authorId="0" shapeId="0" xr:uid="{E0D54FB3-D91D-4574-B7DE-A7569DE5D79D}">
      <text>
        <r>
          <rPr>
            <sz val="9"/>
            <color indexed="81"/>
            <rFont val="Tahoma"/>
            <family val="2"/>
          </rPr>
          <t>Account_Balance_YTD(acctdept: {Map!I64})</t>
        </r>
      </text>
    </comment>
    <comment ref="K64" authorId="0" shapeId="0" xr:uid="{468135EB-80C2-4036-85E7-0C0DF3F7FECA}">
      <text>
        <r>
          <rPr>
            <sz val="9"/>
            <color indexed="81"/>
            <rFont val="Tahoma"/>
            <family val="2"/>
          </rPr>
          <t>Account_Balance_YTD(acctdept: {Map!J64})</t>
        </r>
      </text>
    </comment>
    <comment ref="L64" authorId="0" shapeId="0" xr:uid="{BD5A30D0-AA45-4AD4-ABF2-0049BE76DE52}">
      <text>
        <r>
          <rPr>
            <sz val="9"/>
            <color indexed="81"/>
            <rFont val="Tahoma"/>
            <family val="2"/>
          </rPr>
          <t>Account_Balance_YTD(acctdept: {Map!K64})</t>
        </r>
      </text>
    </comment>
    <comment ref="M64" authorId="0" shapeId="0" xr:uid="{8414891D-E41F-4B7F-BE46-2E49FAD1434E}">
      <text>
        <r>
          <rPr>
            <sz val="9"/>
            <color indexed="81"/>
            <rFont val="Tahoma"/>
            <family val="2"/>
          </rPr>
          <t>Account_Balance_YTD(acctdept: {Map!L64})</t>
        </r>
      </text>
    </comment>
    <comment ref="D65" authorId="0" shapeId="0" xr:uid="{1FBE695B-C7B1-4F39-8DF3-763579A0E200}">
      <text>
        <r>
          <rPr>
            <sz val="9"/>
            <color indexed="81"/>
            <rFont val="Tahoma"/>
            <family val="2"/>
          </rPr>
          <t>Account_Balance_YTD(acctdept: {Map!C65})</t>
        </r>
      </text>
    </comment>
    <comment ref="E65" authorId="0" shapeId="0" xr:uid="{BC7787A7-D357-476A-B879-8159FE2FF56E}">
      <text>
        <r>
          <rPr>
            <sz val="9"/>
            <color indexed="81"/>
            <rFont val="Tahoma"/>
            <family val="2"/>
          </rPr>
          <t>Account_Balance_YTD(acctdept: {Map!D65})</t>
        </r>
      </text>
    </comment>
    <comment ref="F65" authorId="0" shapeId="0" xr:uid="{1E9FD6F1-4FB3-4D34-9586-AED2E683C64E}">
      <text>
        <r>
          <rPr>
            <sz val="9"/>
            <color indexed="81"/>
            <rFont val="Tahoma"/>
            <family val="2"/>
          </rPr>
          <t>Account_Balance_YTD(acctdept: {Map!E65})</t>
        </r>
      </text>
    </comment>
    <comment ref="G65" authorId="0" shapeId="0" xr:uid="{E1861AD0-E049-46D4-9026-3860B08DD3C7}">
      <text>
        <r>
          <rPr>
            <sz val="9"/>
            <color indexed="81"/>
            <rFont val="Tahoma"/>
            <family val="2"/>
          </rPr>
          <t>Account_Balance_YTD(acctdept: {Map!F65})</t>
        </r>
      </text>
    </comment>
    <comment ref="H65" authorId="0" shapeId="0" xr:uid="{463DC8D3-F994-4E5D-AF28-0CCD0C160D28}">
      <text>
        <r>
          <rPr>
            <sz val="9"/>
            <color indexed="81"/>
            <rFont val="Tahoma"/>
            <family val="2"/>
          </rPr>
          <t>Account_Balance_YTD(acctdept: {Map!G65})</t>
        </r>
      </text>
    </comment>
    <comment ref="I65" authorId="0" shapeId="0" xr:uid="{86739AA8-2788-41FD-B341-01DEA0B87576}">
      <text>
        <r>
          <rPr>
            <sz val="9"/>
            <color indexed="81"/>
            <rFont val="Tahoma"/>
            <family val="2"/>
          </rPr>
          <t>Account_Balance_YTD(acctdept: {Map!H65})</t>
        </r>
      </text>
    </comment>
    <comment ref="J65" authorId="0" shapeId="0" xr:uid="{CB25DCFE-9C79-4DAB-9CBF-F9FAED21FC4B}">
      <text>
        <r>
          <rPr>
            <sz val="9"/>
            <color indexed="81"/>
            <rFont val="Tahoma"/>
            <family val="2"/>
          </rPr>
          <t>Account_Balance_YTD(acctdept: {Map!I65})</t>
        </r>
      </text>
    </comment>
    <comment ref="K65" authorId="0" shapeId="0" xr:uid="{F01C25ED-92A5-45BF-84EA-6CD79F87C5F5}">
      <text>
        <r>
          <rPr>
            <sz val="9"/>
            <color indexed="81"/>
            <rFont val="Tahoma"/>
            <family val="2"/>
          </rPr>
          <t>Account_Balance_YTD(acctdept: {Map!J65})</t>
        </r>
      </text>
    </comment>
    <comment ref="L65" authorId="0" shapeId="0" xr:uid="{DF5E9BDB-7268-4CD8-9FE2-C952F31AD0D8}">
      <text>
        <r>
          <rPr>
            <sz val="9"/>
            <color indexed="81"/>
            <rFont val="Tahoma"/>
            <family val="2"/>
          </rPr>
          <t>Account_Balance_YTD(acctdept: {Map!K65})</t>
        </r>
      </text>
    </comment>
    <comment ref="M65" authorId="0" shapeId="0" xr:uid="{4D6CA94F-80F1-40D0-9126-DAC51DF54694}">
      <text>
        <r>
          <rPr>
            <sz val="9"/>
            <color indexed="81"/>
            <rFont val="Tahoma"/>
            <family val="2"/>
          </rPr>
          <t>Account_Balance_YTD(acctdept: {Map!L65})</t>
        </r>
      </text>
    </comment>
    <comment ref="D66" authorId="0" shapeId="0" xr:uid="{D7534C81-78C1-4D14-91DF-BCCA9B411BA6}">
      <text>
        <r>
          <rPr>
            <sz val="9"/>
            <color indexed="81"/>
            <rFont val="Tahoma"/>
            <family val="2"/>
          </rPr>
          <t>Account_Balance_YTD(acctdept: {Map!C66})</t>
        </r>
      </text>
    </comment>
    <comment ref="E66" authorId="0" shapeId="0" xr:uid="{24FD910A-D15B-43B5-89F4-64936046CEB7}">
      <text>
        <r>
          <rPr>
            <sz val="9"/>
            <color indexed="81"/>
            <rFont val="Tahoma"/>
            <family val="2"/>
          </rPr>
          <t>Account_Balance_YTD(acctdept: {Map!D66})</t>
        </r>
      </text>
    </comment>
    <comment ref="F66" authorId="0" shapeId="0" xr:uid="{F6B4D29D-7236-40D6-A93D-DA958571F258}">
      <text>
        <r>
          <rPr>
            <sz val="9"/>
            <color indexed="81"/>
            <rFont val="Tahoma"/>
            <family val="2"/>
          </rPr>
          <t>Account_Balance_YTD(acctdept: {Map!E66})</t>
        </r>
      </text>
    </comment>
    <comment ref="G66" authorId="0" shapeId="0" xr:uid="{059E5E91-24F9-4E1D-B86C-9EA05A79C27B}">
      <text>
        <r>
          <rPr>
            <sz val="9"/>
            <color indexed="81"/>
            <rFont val="Tahoma"/>
            <family val="2"/>
          </rPr>
          <t>Account_Balance_YTD(acctdept: {Map!F66})</t>
        </r>
      </text>
    </comment>
    <comment ref="H66" authorId="0" shapeId="0" xr:uid="{77AC74C4-54DA-4A98-967A-81DE1BDAFBA9}">
      <text>
        <r>
          <rPr>
            <sz val="9"/>
            <color indexed="81"/>
            <rFont val="Tahoma"/>
            <family val="2"/>
          </rPr>
          <t>Account_Balance_YTD(acctdept: {Map!G66})</t>
        </r>
      </text>
    </comment>
    <comment ref="I66" authorId="0" shapeId="0" xr:uid="{0D160CE6-F9F9-4960-B5A3-7EE9882D270C}">
      <text>
        <r>
          <rPr>
            <sz val="9"/>
            <color indexed="81"/>
            <rFont val="Tahoma"/>
            <family val="2"/>
          </rPr>
          <t>Account_Balance_YTD(acctdept: {Map!H66})</t>
        </r>
      </text>
    </comment>
    <comment ref="J66" authorId="0" shapeId="0" xr:uid="{23673A29-EE6E-4F5E-A7E9-488BE0213B03}">
      <text>
        <r>
          <rPr>
            <sz val="9"/>
            <color indexed="81"/>
            <rFont val="Tahoma"/>
            <family val="2"/>
          </rPr>
          <t>Account_Balance_YTD(acctdept: {Map!I66})</t>
        </r>
      </text>
    </comment>
    <comment ref="K66" authorId="0" shapeId="0" xr:uid="{4CEED3BC-66EF-4B6B-B87F-410BF66675FE}">
      <text>
        <r>
          <rPr>
            <sz val="9"/>
            <color indexed="81"/>
            <rFont val="Tahoma"/>
            <family val="2"/>
          </rPr>
          <t>Account_Balance_YTD(acctdept: {Map!J66})</t>
        </r>
      </text>
    </comment>
    <comment ref="L66" authorId="0" shapeId="0" xr:uid="{43D73336-0C00-4C2B-8139-9E6D2FFC5819}">
      <text>
        <r>
          <rPr>
            <sz val="9"/>
            <color indexed="81"/>
            <rFont val="Tahoma"/>
            <family val="2"/>
          </rPr>
          <t>Account_Balance_YTD(acctdept: {Map!K66})</t>
        </r>
      </text>
    </comment>
    <comment ref="M66" authorId="0" shapeId="0" xr:uid="{CDC3BD42-A793-48F5-BF43-9B440B944481}">
      <text>
        <r>
          <rPr>
            <sz val="9"/>
            <color indexed="81"/>
            <rFont val="Tahoma"/>
            <family val="2"/>
          </rPr>
          <t>Account_Balance_YTD(acctdept: {Map!L66})</t>
        </r>
      </text>
    </comment>
    <comment ref="D67" authorId="0" shapeId="0" xr:uid="{C11C5295-DBD7-487C-8D8F-5F1B320EAB7B}">
      <text>
        <r>
          <rPr>
            <sz val="9"/>
            <color indexed="81"/>
            <rFont val="Tahoma"/>
            <family val="2"/>
          </rPr>
          <t>Account_Balance_YTD(acctdept: {Map!C67})</t>
        </r>
      </text>
    </comment>
    <comment ref="E67" authorId="0" shapeId="0" xr:uid="{E79828E6-5A88-4A2F-928D-CA3D832F50C1}">
      <text>
        <r>
          <rPr>
            <sz val="9"/>
            <color indexed="81"/>
            <rFont val="Tahoma"/>
            <family val="2"/>
          </rPr>
          <t>Account_Balance_YTD(acctdept: {Map!D67})</t>
        </r>
      </text>
    </comment>
    <comment ref="F67" authorId="0" shapeId="0" xr:uid="{80F4A804-B0F1-4D39-9165-C58BEB877071}">
      <text>
        <r>
          <rPr>
            <sz val="9"/>
            <color indexed="81"/>
            <rFont val="Tahoma"/>
            <family val="2"/>
          </rPr>
          <t>Account_Balance_YTD(acctdept: {Map!E67})</t>
        </r>
      </text>
    </comment>
    <comment ref="G67" authorId="0" shapeId="0" xr:uid="{DFBE3CDC-163C-4984-9F1A-7BCBAF3C6E16}">
      <text>
        <r>
          <rPr>
            <sz val="9"/>
            <color indexed="81"/>
            <rFont val="Tahoma"/>
            <family val="2"/>
          </rPr>
          <t>Account_Balance_YTD(acctdept: {Map!F67})</t>
        </r>
      </text>
    </comment>
    <comment ref="H67" authorId="0" shapeId="0" xr:uid="{1D063543-920D-4BD2-B0C7-D7A9DD2E7714}">
      <text>
        <r>
          <rPr>
            <sz val="9"/>
            <color indexed="81"/>
            <rFont val="Tahoma"/>
            <family val="2"/>
          </rPr>
          <t>Account_Balance_YTD(acctdept: {Map!G67})</t>
        </r>
      </text>
    </comment>
    <comment ref="I67" authorId="0" shapeId="0" xr:uid="{5451BAD5-D7E6-4EB8-A769-1682361F16C6}">
      <text>
        <r>
          <rPr>
            <sz val="9"/>
            <color indexed="81"/>
            <rFont val="Tahoma"/>
            <family val="2"/>
          </rPr>
          <t>Account_Balance_YTD(acctdept: {Map!H67})</t>
        </r>
      </text>
    </comment>
    <comment ref="J67" authorId="0" shapeId="0" xr:uid="{D33C71E8-E67F-47D9-AEF0-5B13B1DBCE94}">
      <text>
        <r>
          <rPr>
            <sz val="9"/>
            <color indexed="81"/>
            <rFont val="Tahoma"/>
            <family val="2"/>
          </rPr>
          <t>Account_Balance_YTD(acctdept: {Map!I67})</t>
        </r>
      </text>
    </comment>
    <comment ref="K67" authorId="0" shapeId="0" xr:uid="{F3D8F9D3-7974-4F4D-8BA5-F0BEEDE6EC6E}">
      <text>
        <r>
          <rPr>
            <sz val="9"/>
            <color indexed="81"/>
            <rFont val="Tahoma"/>
            <family val="2"/>
          </rPr>
          <t>Account_Balance_YTD(acctdept: {Map!J67})</t>
        </r>
      </text>
    </comment>
    <comment ref="L67" authorId="0" shapeId="0" xr:uid="{61960D4F-AB9B-4E2F-8574-14A641BE9EB6}">
      <text>
        <r>
          <rPr>
            <sz val="9"/>
            <color indexed="81"/>
            <rFont val="Tahoma"/>
            <family val="2"/>
          </rPr>
          <t>Account_Balance_YTD(acctdept: {Map!K67})</t>
        </r>
      </text>
    </comment>
    <comment ref="M67" authorId="0" shapeId="0" xr:uid="{FD94E47A-2B29-4499-9160-02BD018B48ED}">
      <text>
        <r>
          <rPr>
            <sz val="9"/>
            <color indexed="81"/>
            <rFont val="Tahoma"/>
            <family val="2"/>
          </rPr>
          <t>Account_Balance_YTD(acctdept: {Map!L67})</t>
        </r>
      </text>
    </comment>
    <comment ref="D68" authorId="0" shapeId="0" xr:uid="{7DD2EE03-21DB-4DB8-8774-D31B6EF9B308}">
      <text>
        <r>
          <rPr>
            <sz val="9"/>
            <color indexed="81"/>
            <rFont val="Tahoma"/>
            <family val="2"/>
          </rPr>
          <t>Account_Balance_YTD(acctdept: {Map!C68})</t>
        </r>
      </text>
    </comment>
    <comment ref="E68" authorId="0" shapeId="0" xr:uid="{2D549E87-1698-4F47-B950-1941FFCF58F8}">
      <text>
        <r>
          <rPr>
            <sz val="9"/>
            <color indexed="81"/>
            <rFont val="Tahoma"/>
            <family val="2"/>
          </rPr>
          <t>Account_Balance_YTD(acctdept: {Map!D68})</t>
        </r>
      </text>
    </comment>
    <comment ref="F68" authorId="0" shapeId="0" xr:uid="{1ED7B241-B983-4DE8-B2A9-B601CDCEA924}">
      <text>
        <r>
          <rPr>
            <sz val="9"/>
            <color indexed="81"/>
            <rFont val="Tahoma"/>
            <family val="2"/>
          </rPr>
          <t>Account_Balance_YTD(acctdept: {Map!E68})</t>
        </r>
      </text>
    </comment>
    <comment ref="G68" authorId="0" shapeId="0" xr:uid="{770372CD-5183-4521-A980-B0D1EABA96A0}">
      <text>
        <r>
          <rPr>
            <sz val="9"/>
            <color indexed="81"/>
            <rFont val="Tahoma"/>
            <family val="2"/>
          </rPr>
          <t>Account_Balance_YTD(acctdept: {Map!F68})</t>
        </r>
      </text>
    </comment>
    <comment ref="H68" authorId="0" shapeId="0" xr:uid="{9EB545BF-8466-423E-A4F4-777A307F565D}">
      <text>
        <r>
          <rPr>
            <sz val="9"/>
            <color indexed="81"/>
            <rFont val="Tahoma"/>
            <family val="2"/>
          </rPr>
          <t>Account_Balance_YTD(acctdept: {Map!G68})</t>
        </r>
      </text>
    </comment>
    <comment ref="I68" authorId="0" shapeId="0" xr:uid="{66796492-5E80-4673-9CA9-3C0E517A4A62}">
      <text>
        <r>
          <rPr>
            <sz val="9"/>
            <color indexed="81"/>
            <rFont val="Tahoma"/>
            <family val="2"/>
          </rPr>
          <t>Account_Balance_YTD(acctdept: {Map!H68})</t>
        </r>
      </text>
    </comment>
    <comment ref="J68" authorId="0" shapeId="0" xr:uid="{E3158161-1940-4E90-AA26-B89D61CEC9E0}">
      <text>
        <r>
          <rPr>
            <sz val="9"/>
            <color indexed="81"/>
            <rFont val="Tahoma"/>
            <family val="2"/>
          </rPr>
          <t>Account_Balance_YTD(acctdept: {Map!I68})</t>
        </r>
      </text>
    </comment>
    <comment ref="K68" authorId="0" shapeId="0" xr:uid="{B1FC97AC-8B52-423F-92B1-1706DB6DB2A7}">
      <text>
        <r>
          <rPr>
            <sz val="9"/>
            <color indexed="81"/>
            <rFont val="Tahoma"/>
            <family val="2"/>
          </rPr>
          <t>Account_Balance_YTD(acctdept: {Map!J68})</t>
        </r>
      </text>
    </comment>
    <comment ref="L68" authorId="0" shapeId="0" xr:uid="{A72356A3-6F86-4CCA-8B09-3327D44FAB99}">
      <text>
        <r>
          <rPr>
            <sz val="9"/>
            <color indexed="81"/>
            <rFont val="Tahoma"/>
            <family val="2"/>
          </rPr>
          <t>Account_Balance_YTD(acctdept: {Map!K68})</t>
        </r>
      </text>
    </comment>
    <comment ref="M68" authorId="0" shapeId="0" xr:uid="{9A77E96F-426F-4546-8996-AF71BA6C7C65}">
      <text>
        <r>
          <rPr>
            <sz val="9"/>
            <color indexed="81"/>
            <rFont val="Tahoma"/>
            <family val="2"/>
          </rPr>
          <t>Account_Balance_YTD(acctdept: {Map!L68})</t>
        </r>
      </text>
    </comment>
    <comment ref="D69" authorId="0" shapeId="0" xr:uid="{E82091D7-B648-4349-A517-A8053C0D35B2}">
      <text>
        <r>
          <rPr>
            <sz val="9"/>
            <color indexed="81"/>
            <rFont val="Tahoma"/>
            <family val="2"/>
          </rPr>
          <t>Account_Balance_YTD(acctdept: {Map!C69})</t>
        </r>
      </text>
    </comment>
    <comment ref="E69" authorId="0" shapeId="0" xr:uid="{689B6EBE-583F-4265-BA49-4D85ADACB086}">
      <text>
        <r>
          <rPr>
            <sz val="9"/>
            <color indexed="81"/>
            <rFont val="Tahoma"/>
            <family val="2"/>
          </rPr>
          <t>Account_Balance_YTD(acctdept: {Map!D69})</t>
        </r>
      </text>
    </comment>
    <comment ref="F69" authorId="0" shapeId="0" xr:uid="{52AA2035-8D35-4CB8-98B4-B658E427C5BB}">
      <text>
        <r>
          <rPr>
            <sz val="9"/>
            <color indexed="81"/>
            <rFont val="Tahoma"/>
            <family val="2"/>
          </rPr>
          <t>Account_Balance_YTD(acctdept: {Map!E69})</t>
        </r>
      </text>
    </comment>
    <comment ref="G69" authorId="0" shapeId="0" xr:uid="{AE034DE0-601D-4AA4-B325-FF817B87BF55}">
      <text>
        <r>
          <rPr>
            <sz val="9"/>
            <color indexed="81"/>
            <rFont val="Tahoma"/>
            <family val="2"/>
          </rPr>
          <t>Account_Balance_YTD(acctdept: {Map!F69})</t>
        </r>
      </text>
    </comment>
    <comment ref="H69" authorId="0" shapeId="0" xr:uid="{EA93CBD9-D20C-4613-937D-F826E7481599}">
      <text>
        <r>
          <rPr>
            <sz val="9"/>
            <color indexed="81"/>
            <rFont val="Tahoma"/>
            <family val="2"/>
          </rPr>
          <t>Account_Balance_YTD(acctdept: {Map!G69})</t>
        </r>
      </text>
    </comment>
    <comment ref="I69" authorId="0" shapeId="0" xr:uid="{719CFE56-1EEF-4D80-9D07-C52E5F088F5D}">
      <text>
        <r>
          <rPr>
            <sz val="9"/>
            <color indexed="81"/>
            <rFont val="Tahoma"/>
            <family val="2"/>
          </rPr>
          <t>Account_Balance_YTD(acctdept: {Map!H69})</t>
        </r>
      </text>
    </comment>
    <comment ref="J69" authorId="0" shapeId="0" xr:uid="{39EC9AB2-EA3A-436F-B6E2-6D08731ADD89}">
      <text>
        <r>
          <rPr>
            <sz val="9"/>
            <color indexed="81"/>
            <rFont val="Tahoma"/>
            <family val="2"/>
          </rPr>
          <t>Account_Balance_YTD(acctdept: {Map!I69})</t>
        </r>
      </text>
    </comment>
    <comment ref="K69" authorId="0" shapeId="0" xr:uid="{896121BA-3622-4407-BD2E-0B995311FDAD}">
      <text>
        <r>
          <rPr>
            <sz val="9"/>
            <color indexed="81"/>
            <rFont val="Tahoma"/>
            <family val="2"/>
          </rPr>
          <t>Account_Balance_YTD(acctdept: {Map!J69})</t>
        </r>
      </text>
    </comment>
    <comment ref="L69" authorId="0" shapeId="0" xr:uid="{1B3BCB04-D5D1-485A-8324-B2310210AFF1}">
      <text>
        <r>
          <rPr>
            <sz val="9"/>
            <color indexed="81"/>
            <rFont val="Tahoma"/>
            <family val="2"/>
          </rPr>
          <t>Account_Balance_YTD(acctdept: {Map!K69})</t>
        </r>
      </text>
    </comment>
    <comment ref="M69" authorId="0" shapeId="0" xr:uid="{13002FE9-7FD9-43BD-A195-A2AE356374BF}">
      <text>
        <r>
          <rPr>
            <sz val="9"/>
            <color indexed="81"/>
            <rFont val="Tahoma"/>
            <family val="2"/>
          </rPr>
          <t>Account_Balance_YTD(acctdept: {Map!L69})</t>
        </r>
      </text>
    </comment>
    <comment ref="D70" authorId="0" shapeId="0" xr:uid="{DD3951B9-E601-464E-AD63-36644333CA33}">
      <text>
        <r>
          <rPr>
            <sz val="9"/>
            <color indexed="81"/>
            <rFont val="Tahoma"/>
            <family val="2"/>
          </rPr>
          <t>Account_Balance_YTD(acctdept: {Map!C70})</t>
        </r>
      </text>
    </comment>
    <comment ref="E70" authorId="0" shapeId="0" xr:uid="{56B6CE4C-3F9F-4F5B-B505-5131DC9CC36A}">
      <text>
        <r>
          <rPr>
            <sz val="9"/>
            <color indexed="81"/>
            <rFont val="Tahoma"/>
            <family val="2"/>
          </rPr>
          <t>Account_Balance_YTD(acctdept: {Map!D70})</t>
        </r>
      </text>
    </comment>
    <comment ref="F70" authorId="0" shapeId="0" xr:uid="{123512F0-34E8-4F2A-A37D-1F60B5C19B5A}">
      <text>
        <r>
          <rPr>
            <sz val="9"/>
            <color indexed="81"/>
            <rFont val="Tahoma"/>
            <family val="2"/>
          </rPr>
          <t>Account_Balance_YTD(acctdept: {Map!E70})</t>
        </r>
      </text>
    </comment>
    <comment ref="G70" authorId="0" shapeId="0" xr:uid="{BE8E9ACF-A567-44F5-86A9-652B05F9BE6C}">
      <text>
        <r>
          <rPr>
            <sz val="9"/>
            <color indexed="81"/>
            <rFont val="Tahoma"/>
            <family val="2"/>
          </rPr>
          <t>Account_Balance_YTD(acctdept: {Map!F70})</t>
        </r>
      </text>
    </comment>
    <comment ref="H70" authorId="0" shapeId="0" xr:uid="{C6BD1DF5-967F-473A-8690-DB33086EAB97}">
      <text>
        <r>
          <rPr>
            <sz val="9"/>
            <color indexed="81"/>
            <rFont val="Tahoma"/>
            <family val="2"/>
          </rPr>
          <t>Account_Balance_YTD(acctdept: {Map!G70})</t>
        </r>
      </text>
    </comment>
    <comment ref="I70" authorId="0" shapeId="0" xr:uid="{3E2C79BB-7F2A-41FD-AD1C-C122178DBA31}">
      <text>
        <r>
          <rPr>
            <sz val="9"/>
            <color indexed="81"/>
            <rFont val="Tahoma"/>
            <family val="2"/>
          </rPr>
          <t>Account_Balance_YTD(acctdept: {Map!H70})</t>
        </r>
      </text>
    </comment>
    <comment ref="J70" authorId="0" shapeId="0" xr:uid="{8B842943-7BF0-4343-80D1-B939BC53B4C6}">
      <text>
        <r>
          <rPr>
            <sz val="9"/>
            <color indexed="81"/>
            <rFont val="Tahoma"/>
            <family val="2"/>
          </rPr>
          <t>Account_Balance_YTD(acctdept: {Map!I70})</t>
        </r>
      </text>
    </comment>
    <comment ref="K70" authorId="0" shapeId="0" xr:uid="{D2CFE961-ED95-4487-926A-CA5AA0146BF4}">
      <text>
        <r>
          <rPr>
            <sz val="9"/>
            <color indexed="81"/>
            <rFont val="Tahoma"/>
            <family val="2"/>
          </rPr>
          <t>Account_Balance_YTD(acctdept: {Map!J70})</t>
        </r>
      </text>
    </comment>
    <comment ref="L70" authorId="0" shapeId="0" xr:uid="{70563362-D615-4068-B702-1603C88BEA91}">
      <text>
        <r>
          <rPr>
            <sz val="9"/>
            <color indexed="81"/>
            <rFont val="Tahoma"/>
            <family val="2"/>
          </rPr>
          <t>Account_Balance_YTD(acctdept: {Map!K70})</t>
        </r>
      </text>
    </comment>
    <comment ref="M70" authorId="0" shapeId="0" xr:uid="{98D6A3C2-7E59-491B-9D8E-F76B309B5B74}">
      <text>
        <r>
          <rPr>
            <sz val="9"/>
            <color indexed="81"/>
            <rFont val="Tahoma"/>
            <family val="2"/>
          </rPr>
          <t>Account_Balance_YTD(acctdept: {Map!L70})</t>
        </r>
      </text>
    </comment>
    <comment ref="D71" authorId="0" shapeId="0" xr:uid="{03E69D85-8DFE-425C-AD7F-8C17923AE140}">
      <text>
        <r>
          <rPr>
            <sz val="9"/>
            <color indexed="81"/>
            <rFont val="Tahoma"/>
            <family val="2"/>
          </rPr>
          <t>Account_Balance_YTD(acctdept: {Map!C71})</t>
        </r>
      </text>
    </comment>
    <comment ref="E71" authorId="0" shapeId="0" xr:uid="{D1D32FDC-8B2F-4943-B472-A66C4BB5506A}">
      <text>
        <r>
          <rPr>
            <sz val="9"/>
            <color indexed="81"/>
            <rFont val="Tahoma"/>
            <family val="2"/>
          </rPr>
          <t>Account_Balance_YTD(acctdept: {Map!D71})</t>
        </r>
      </text>
    </comment>
    <comment ref="F71" authorId="0" shapeId="0" xr:uid="{B4702FFA-2097-47B8-A3D0-F8F2D3475223}">
      <text>
        <r>
          <rPr>
            <sz val="9"/>
            <color indexed="81"/>
            <rFont val="Tahoma"/>
            <family val="2"/>
          </rPr>
          <t>Account_Balance_YTD(acctdept: {Map!E71})</t>
        </r>
      </text>
    </comment>
    <comment ref="G71" authorId="0" shapeId="0" xr:uid="{B2CB68DD-7CC1-483F-B725-DF2D0E8BB309}">
      <text>
        <r>
          <rPr>
            <sz val="9"/>
            <color indexed="81"/>
            <rFont val="Tahoma"/>
            <family val="2"/>
          </rPr>
          <t>Account_Balance_YTD(acctdept: {Map!F71})</t>
        </r>
      </text>
    </comment>
    <comment ref="H71" authorId="0" shapeId="0" xr:uid="{29A962C3-8E33-4B98-A0F4-DA8EB3C8E7FE}">
      <text>
        <r>
          <rPr>
            <sz val="9"/>
            <color indexed="81"/>
            <rFont val="Tahoma"/>
            <family val="2"/>
          </rPr>
          <t>Account_Balance_YTD(acctdept: {Map!G71})</t>
        </r>
      </text>
    </comment>
    <comment ref="I71" authorId="0" shapeId="0" xr:uid="{2CB5852F-8A1B-48F9-ACAF-699332973BB9}">
      <text>
        <r>
          <rPr>
            <sz val="9"/>
            <color indexed="81"/>
            <rFont val="Tahoma"/>
            <family val="2"/>
          </rPr>
          <t>Account_Balance_YTD(acctdept: {Map!H71})</t>
        </r>
      </text>
    </comment>
    <comment ref="J71" authorId="0" shapeId="0" xr:uid="{10A27EA2-1006-4183-843C-C86BC0E04AE3}">
      <text>
        <r>
          <rPr>
            <sz val="9"/>
            <color indexed="81"/>
            <rFont val="Tahoma"/>
            <family val="2"/>
          </rPr>
          <t>Account_Balance_YTD(acctdept: {Map!I71})</t>
        </r>
      </text>
    </comment>
    <comment ref="K71" authorId="0" shapeId="0" xr:uid="{448E451E-F088-4AE1-BEA8-F597CC4BB0EF}">
      <text>
        <r>
          <rPr>
            <sz val="9"/>
            <color indexed="81"/>
            <rFont val="Tahoma"/>
            <family val="2"/>
          </rPr>
          <t>Account_Balance_YTD(acctdept: {Map!J71})</t>
        </r>
      </text>
    </comment>
    <comment ref="L71" authorId="0" shapeId="0" xr:uid="{334274FB-82EE-457F-A014-2A1258FD81C3}">
      <text>
        <r>
          <rPr>
            <sz val="9"/>
            <color indexed="81"/>
            <rFont val="Tahoma"/>
            <family val="2"/>
          </rPr>
          <t>Account_Balance_YTD(acctdept: {Map!K71})</t>
        </r>
      </text>
    </comment>
    <comment ref="M71" authorId="0" shapeId="0" xr:uid="{2DED9E06-4B17-4C0F-8770-776CC7DF00F4}">
      <text>
        <r>
          <rPr>
            <sz val="9"/>
            <color indexed="81"/>
            <rFont val="Tahoma"/>
            <family val="2"/>
          </rPr>
          <t>Account_Balance_YTD(acctdept: {Map!L71})</t>
        </r>
      </text>
    </comment>
    <comment ref="D72" authorId="0" shapeId="0" xr:uid="{D0A8E96D-1BAA-4CE4-A3FE-57431E5CCDC0}">
      <text>
        <r>
          <rPr>
            <sz val="9"/>
            <color indexed="81"/>
            <rFont val="Tahoma"/>
            <family val="2"/>
          </rPr>
          <t>Account_Balance_YTD(acctdept: {Map!C72})</t>
        </r>
      </text>
    </comment>
    <comment ref="E72" authorId="0" shapeId="0" xr:uid="{4C580AEA-D5F0-496D-B53A-0B02E9D2D117}">
      <text>
        <r>
          <rPr>
            <sz val="9"/>
            <color indexed="81"/>
            <rFont val="Tahoma"/>
            <family val="2"/>
          </rPr>
          <t>Account_Balance_YTD(acctdept: {Map!D72})</t>
        </r>
      </text>
    </comment>
    <comment ref="F72" authorId="0" shapeId="0" xr:uid="{ACA8C1B9-B153-42B3-ABEA-2AB804B88FE7}">
      <text>
        <r>
          <rPr>
            <sz val="9"/>
            <color indexed="81"/>
            <rFont val="Tahoma"/>
            <family val="2"/>
          </rPr>
          <t>Account_Balance_YTD(acctdept: {Map!E72})</t>
        </r>
      </text>
    </comment>
    <comment ref="G72" authorId="0" shapeId="0" xr:uid="{1CCAA5E6-3FF7-4CB2-9CD2-FABF0F99CAED}">
      <text>
        <r>
          <rPr>
            <sz val="9"/>
            <color indexed="81"/>
            <rFont val="Tahoma"/>
            <family val="2"/>
          </rPr>
          <t>Account_Balance_YTD(acctdept: {Map!F72})</t>
        </r>
      </text>
    </comment>
    <comment ref="H72" authorId="0" shapeId="0" xr:uid="{0A3BF638-1E57-4A33-BC65-71D690073EC4}">
      <text>
        <r>
          <rPr>
            <sz val="9"/>
            <color indexed="81"/>
            <rFont val="Tahoma"/>
            <family val="2"/>
          </rPr>
          <t>Account_Balance_YTD(acctdept: {Map!G72})</t>
        </r>
      </text>
    </comment>
    <comment ref="I72" authorId="0" shapeId="0" xr:uid="{1B611873-3297-478D-8F60-ECF6943B8273}">
      <text>
        <r>
          <rPr>
            <sz val="9"/>
            <color indexed="81"/>
            <rFont val="Tahoma"/>
            <family val="2"/>
          </rPr>
          <t>Account_Balance_YTD(acctdept: {Map!H72})</t>
        </r>
      </text>
    </comment>
    <comment ref="J72" authorId="0" shapeId="0" xr:uid="{BA240E0A-2947-4FF1-B6A6-8AA0DBAA36A7}">
      <text>
        <r>
          <rPr>
            <sz val="9"/>
            <color indexed="81"/>
            <rFont val="Tahoma"/>
            <family val="2"/>
          </rPr>
          <t>Account_Balance_YTD(acctdept: {Map!I72})</t>
        </r>
      </text>
    </comment>
    <comment ref="K72" authorId="0" shapeId="0" xr:uid="{2A8361EC-D1C4-4B64-AD4A-22F576FCAA7F}">
      <text>
        <r>
          <rPr>
            <sz val="9"/>
            <color indexed="81"/>
            <rFont val="Tahoma"/>
            <family val="2"/>
          </rPr>
          <t>Account_Balance_YTD(acctdept: {Map!J72})</t>
        </r>
      </text>
    </comment>
    <comment ref="L72" authorId="0" shapeId="0" xr:uid="{6771E46F-1206-46B8-BE81-C25FA90ABE10}">
      <text>
        <r>
          <rPr>
            <sz val="9"/>
            <color indexed="81"/>
            <rFont val="Tahoma"/>
            <family val="2"/>
          </rPr>
          <t>Account_Balance_YTD(acctdept: {Map!K72})</t>
        </r>
      </text>
    </comment>
    <comment ref="M72" authorId="0" shapeId="0" xr:uid="{E1AEEE14-83D5-4F77-A3C0-CC9342F28042}">
      <text>
        <r>
          <rPr>
            <sz val="9"/>
            <color indexed="81"/>
            <rFont val="Tahoma"/>
            <family val="2"/>
          </rPr>
          <t>Account_Balance_YTD(acctdept: {Map!L72})</t>
        </r>
      </text>
    </comment>
    <comment ref="D73" authorId="0" shapeId="0" xr:uid="{837C24B4-4AD6-47BE-BAA0-FE4209CD166F}">
      <text>
        <r>
          <rPr>
            <sz val="9"/>
            <color indexed="81"/>
            <rFont val="Tahoma"/>
            <family val="2"/>
          </rPr>
          <t>Account_Balance_YTD(acctdept: {Map!C73})</t>
        </r>
      </text>
    </comment>
    <comment ref="E73" authorId="0" shapeId="0" xr:uid="{D95DA9AE-8B6D-4B70-B486-BE512E21F18D}">
      <text>
        <r>
          <rPr>
            <sz val="9"/>
            <color indexed="81"/>
            <rFont val="Tahoma"/>
            <family val="2"/>
          </rPr>
          <t>Account_Balance_YTD(acctdept: {Map!D73})</t>
        </r>
      </text>
    </comment>
    <comment ref="F73" authorId="0" shapeId="0" xr:uid="{6CC014FE-A2BE-4B5D-A998-D8ADAFDBDE3B}">
      <text>
        <r>
          <rPr>
            <sz val="9"/>
            <color indexed="81"/>
            <rFont val="Tahoma"/>
            <family val="2"/>
          </rPr>
          <t>Account_Balance_YTD(acctdept: {Map!E73})</t>
        </r>
      </text>
    </comment>
    <comment ref="G73" authorId="0" shapeId="0" xr:uid="{24EEC052-AF64-4FF7-8965-68BF3B4BD760}">
      <text>
        <r>
          <rPr>
            <sz val="9"/>
            <color indexed="81"/>
            <rFont val="Tahoma"/>
            <family val="2"/>
          </rPr>
          <t>Account_Balance_YTD(acctdept: {Map!F73})</t>
        </r>
      </text>
    </comment>
    <comment ref="H73" authorId="0" shapeId="0" xr:uid="{1E2D2F63-F80D-4D79-A65D-5471124E468F}">
      <text>
        <r>
          <rPr>
            <sz val="9"/>
            <color indexed="81"/>
            <rFont val="Tahoma"/>
            <family val="2"/>
          </rPr>
          <t>Account_Balance_YTD(acctdept: {Map!G73})</t>
        </r>
      </text>
    </comment>
    <comment ref="I73" authorId="0" shapeId="0" xr:uid="{67134BDB-A783-4014-A89A-3C95451038C5}">
      <text>
        <r>
          <rPr>
            <sz val="9"/>
            <color indexed="81"/>
            <rFont val="Tahoma"/>
            <family val="2"/>
          </rPr>
          <t>Account_Balance_YTD(acctdept: {Map!H73})</t>
        </r>
      </text>
    </comment>
    <comment ref="J73" authorId="0" shapeId="0" xr:uid="{CFFF8640-851B-4AD7-B81C-407F3FA7BDC3}">
      <text>
        <r>
          <rPr>
            <sz val="9"/>
            <color indexed="81"/>
            <rFont val="Tahoma"/>
            <family val="2"/>
          </rPr>
          <t>Account_Balance_YTD(acctdept: {Map!I73})</t>
        </r>
      </text>
    </comment>
    <comment ref="K73" authorId="0" shapeId="0" xr:uid="{1375AF2F-2237-405C-806C-F162A978B275}">
      <text>
        <r>
          <rPr>
            <sz val="9"/>
            <color indexed="81"/>
            <rFont val="Tahoma"/>
            <family val="2"/>
          </rPr>
          <t>Account_Balance_YTD(acctdept: {Map!J73})</t>
        </r>
      </text>
    </comment>
    <comment ref="L73" authorId="0" shapeId="0" xr:uid="{9B6FC4FC-749B-4E48-8084-C3E4CAD65305}">
      <text>
        <r>
          <rPr>
            <sz val="9"/>
            <color indexed="81"/>
            <rFont val="Tahoma"/>
            <family val="2"/>
          </rPr>
          <t>Account_Balance_YTD(acctdept: {Map!K73})</t>
        </r>
      </text>
    </comment>
    <comment ref="M73" authorId="0" shapeId="0" xr:uid="{DEC80EDF-4546-4DCC-84ED-FD6654A03FD9}">
      <text>
        <r>
          <rPr>
            <sz val="9"/>
            <color indexed="81"/>
            <rFont val="Tahoma"/>
            <family val="2"/>
          </rPr>
          <t>Account_Balance_YTD(acctdept: {Map!L73})</t>
        </r>
      </text>
    </comment>
    <comment ref="D74" authorId="0" shapeId="0" xr:uid="{6AAB7E86-1E77-43D4-8C11-C1388F8586BA}">
      <text>
        <r>
          <rPr>
            <sz val="9"/>
            <color indexed="81"/>
            <rFont val="Tahoma"/>
            <family val="2"/>
          </rPr>
          <t>Account_Balance_YTD(acctdept: {Map!C74})</t>
        </r>
      </text>
    </comment>
    <comment ref="E74" authorId="0" shapeId="0" xr:uid="{A4E04D87-5BB0-44E0-A8E7-89822A5B5378}">
      <text>
        <r>
          <rPr>
            <sz val="9"/>
            <color indexed="81"/>
            <rFont val="Tahoma"/>
            <family val="2"/>
          </rPr>
          <t>Account_Balance_YTD(acctdept: {Map!D74})</t>
        </r>
      </text>
    </comment>
    <comment ref="F74" authorId="0" shapeId="0" xr:uid="{F91B914B-2972-4430-BFBD-73840ACEC283}">
      <text>
        <r>
          <rPr>
            <sz val="9"/>
            <color indexed="81"/>
            <rFont val="Tahoma"/>
            <family val="2"/>
          </rPr>
          <t>Account_Balance_YTD(acctdept: {Map!E74})</t>
        </r>
      </text>
    </comment>
    <comment ref="G74" authorId="0" shapeId="0" xr:uid="{D45462F4-2F27-44A2-AAD2-CA491D0AE26A}">
      <text>
        <r>
          <rPr>
            <sz val="9"/>
            <color indexed="81"/>
            <rFont val="Tahoma"/>
            <family val="2"/>
          </rPr>
          <t>Account_Balance_YTD(acctdept: {Map!F74})</t>
        </r>
      </text>
    </comment>
    <comment ref="H74" authorId="0" shapeId="0" xr:uid="{D105CAC2-E668-4788-B0A2-AE9D102147DB}">
      <text>
        <r>
          <rPr>
            <sz val="9"/>
            <color indexed="81"/>
            <rFont val="Tahoma"/>
            <family val="2"/>
          </rPr>
          <t>Account_Balance_YTD(acctdept: {Map!G74})</t>
        </r>
      </text>
    </comment>
    <comment ref="I74" authorId="0" shapeId="0" xr:uid="{23A3651E-72F8-42AB-817D-5527E2D380E4}">
      <text>
        <r>
          <rPr>
            <sz val="9"/>
            <color indexed="81"/>
            <rFont val="Tahoma"/>
            <family val="2"/>
          </rPr>
          <t>Account_Balance_YTD(acctdept: {Map!H74})</t>
        </r>
      </text>
    </comment>
    <comment ref="J74" authorId="0" shapeId="0" xr:uid="{71BB4342-AB99-4BB0-A7FD-61628D3530AF}">
      <text>
        <r>
          <rPr>
            <sz val="9"/>
            <color indexed="81"/>
            <rFont val="Tahoma"/>
            <family val="2"/>
          </rPr>
          <t>Account_Balance_YTD(acctdept: {Map!I74})</t>
        </r>
      </text>
    </comment>
    <comment ref="K74" authorId="0" shapeId="0" xr:uid="{25D4815B-2638-4688-A2FC-9021AF764282}">
      <text>
        <r>
          <rPr>
            <sz val="9"/>
            <color indexed="81"/>
            <rFont val="Tahoma"/>
            <family val="2"/>
          </rPr>
          <t>Account_Balance_YTD(acctdept: {Map!J74})</t>
        </r>
      </text>
    </comment>
    <comment ref="L74" authorId="0" shapeId="0" xr:uid="{1252694E-A5BD-4EE6-BECB-B1D07C51F020}">
      <text>
        <r>
          <rPr>
            <sz val="9"/>
            <color indexed="81"/>
            <rFont val="Tahoma"/>
            <family val="2"/>
          </rPr>
          <t>Account_Balance_YTD(acctdept: {Map!K74})</t>
        </r>
      </text>
    </comment>
    <comment ref="M74" authorId="0" shapeId="0" xr:uid="{CCEF3840-0366-41DC-8850-476989BAC7E7}">
      <text>
        <r>
          <rPr>
            <sz val="9"/>
            <color indexed="81"/>
            <rFont val="Tahoma"/>
            <family val="2"/>
          </rPr>
          <t>Account_Balance_YTD(acctdept: {Map!L74})</t>
        </r>
      </text>
    </comment>
    <comment ref="D75" authorId="0" shapeId="0" xr:uid="{826256EA-9BB9-4E50-889D-6B5D047A1F98}">
      <text>
        <r>
          <rPr>
            <sz val="9"/>
            <color indexed="81"/>
            <rFont val="Tahoma"/>
            <family val="2"/>
          </rPr>
          <t>Account_Balance_YTD(acctdept: {Map!C75})</t>
        </r>
      </text>
    </comment>
    <comment ref="E75" authorId="0" shapeId="0" xr:uid="{A82EFD27-568C-45C1-BDAA-433941262FC9}">
      <text>
        <r>
          <rPr>
            <sz val="9"/>
            <color indexed="81"/>
            <rFont val="Tahoma"/>
            <family val="2"/>
          </rPr>
          <t>Account_Balance_YTD(acctdept: {Map!D75})</t>
        </r>
      </text>
    </comment>
    <comment ref="F75" authorId="0" shapeId="0" xr:uid="{AD52AA6D-F4E5-4ABA-B0BE-96D117181E72}">
      <text>
        <r>
          <rPr>
            <sz val="9"/>
            <color indexed="81"/>
            <rFont val="Tahoma"/>
            <family val="2"/>
          </rPr>
          <t>Account_Balance_YTD(acctdept: {Map!E75})</t>
        </r>
      </text>
    </comment>
    <comment ref="G75" authorId="0" shapeId="0" xr:uid="{472D1168-58E3-4844-A2C9-30F82129686F}">
      <text>
        <r>
          <rPr>
            <sz val="9"/>
            <color indexed="81"/>
            <rFont val="Tahoma"/>
            <family val="2"/>
          </rPr>
          <t>Account_Balance_YTD(acctdept: {Map!F75})</t>
        </r>
      </text>
    </comment>
    <comment ref="H75" authorId="0" shapeId="0" xr:uid="{38E4A8F6-0BBA-4CFD-BD1F-04F68040C059}">
      <text>
        <r>
          <rPr>
            <sz val="9"/>
            <color indexed="81"/>
            <rFont val="Tahoma"/>
            <family val="2"/>
          </rPr>
          <t>Account_Balance_YTD(acctdept: {Map!G75})</t>
        </r>
      </text>
    </comment>
    <comment ref="I75" authorId="0" shapeId="0" xr:uid="{14279F25-9D3A-449A-8A27-3031EB15AB90}">
      <text>
        <r>
          <rPr>
            <sz val="9"/>
            <color indexed="81"/>
            <rFont val="Tahoma"/>
            <family val="2"/>
          </rPr>
          <t>Account_Balance_YTD(acctdept: {Map!H75})</t>
        </r>
      </text>
    </comment>
    <comment ref="J75" authorId="0" shapeId="0" xr:uid="{AB168C4A-FD42-49D7-9FBB-C5B60ADCC2AA}">
      <text>
        <r>
          <rPr>
            <sz val="9"/>
            <color indexed="81"/>
            <rFont val="Tahoma"/>
            <family val="2"/>
          </rPr>
          <t>Account_Balance_YTD(acctdept: {Map!I75})</t>
        </r>
      </text>
    </comment>
    <comment ref="K75" authorId="0" shapeId="0" xr:uid="{208EC428-C4A7-4C52-9D49-B441BFAC5073}">
      <text>
        <r>
          <rPr>
            <sz val="9"/>
            <color indexed="81"/>
            <rFont val="Tahoma"/>
            <family val="2"/>
          </rPr>
          <t>Account_Balance_YTD(acctdept: {Map!J75})</t>
        </r>
      </text>
    </comment>
    <comment ref="L75" authorId="0" shapeId="0" xr:uid="{350B0AF9-42D4-4D8C-9524-7EC28EDD4F07}">
      <text>
        <r>
          <rPr>
            <sz val="9"/>
            <color indexed="81"/>
            <rFont val="Tahoma"/>
            <family val="2"/>
          </rPr>
          <t>Account_Balance_YTD(acctdept: {Map!K75})</t>
        </r>
      </text>
    </comment>
    <comment ref="M75" authorId="0" shapeId="0" xr:uid="{171D6942-EA69-4318-820A-ED862B986F23}">
      <text>
        <r>
          <rPr>
            <sz val="9"/>
            <color indexed="81"/>
            <rFont val="Tahoma"/>
            <family val="2"/>
          </rPr>
          <t>Account_Balance_YTD(acctdept: {Map!L75})</t>
        </r>
      </text>
    </comment>
    <comment ref="D76" authorId="0" shapeId="0" xr:uid="{8046DFC4-F660-43B1-B9F2-4DA37E55A04E}">
      <text>
        <r>
          <rPr>
            <sz val="9"/>
            <color indexed="81"/>
            <rFont val="Tahoma"/>
            <family val="2"/>
          </rPr>
          <t>Account_Balance_YTD(acctdept: {Map!C76})</t>
        </r>
      </text>
    </comment>
    <comment ref="E76" authorId="0" shapeId="0" xr:uid="{87A0DEF7-39FF-4CEB-8359-B83348BA40C0}">
      <text>
        <r>
          <rPr>
            <sz val="9"/>
            <color indexed="81"/>
            <rFont val="Tahoma"/>
            <family val="2"/>
          </rPr>
          <t>Account_Balance_YTD(acctdept: {Map!D76})</t>
        </r>
      </text>
    </comment>
    <comment ref="F76" authorId="0" shapeId="0" xr:uid="{FAC81DCD-D444-45BD-AFFB-42F276060A3E}">
      <text>
        <r>
          <rPr>
            <sz val="9"/>
            <color indexed="81"/>
            <rFont val="Tahoma"/>
            <family val="2"/>
          </rPr>
          <t>Account_Balance_YTD(acctdept: {Map!E76})</t>
        </r>
      </text>
    </comment>
    <comment ref="G76" authorId="0" shapeId="0" xr:uid="{0E6F29D7-17EB-4746-B0D6-CCEFD3F8EFAB}">
      <text>
        <r>
          <rPr>
            <sz val="9"/>
            <color indexed="81"/>
            <rFont val="Tahoma"/>
            <family val="2"/>
          </rPr>
          <t>Account_Balance_YTD(acctdept: {Map!F76})</t>
        </r>
      </text>
    </comment>
    <comment ref="H76" authorId="0" shapeId="0" xr:uid="{5456052B-972C-4FE9-AE8A-AB0968AE830C}">
      <text>
        <r>
          <rPr>
            <sz val="9"/>
            <color indexed="81"/>
            <rFont val="Tahoma"/>
            <family val="2"/>
          </rPr>
          <t>Account_Balance_YTD(acctdept: {Map!G76})</t>
        </r>
      </text>
    </comment>
    <comment ref="I76" authorId="0" shapeId="0" xr:uid="{C06349FD-6EAB-477A-AA91-6D278C583171}">
      <text>
        <r>
          <rPr>
            <sz val="9"/>
            <color indexed="81"/>
            <rFont val="Tahoma"/>
            <family val="2"/>
          </rPr>
          <t>Account_Balance_YTD(acctdept: {Map!H76})</t>
        </r>
      </text>
    </comment>
    <comment ref="J76" authorId="0" shapeId="0" xr:uid="{4ABA49AA-CCD4-4DDC-9EC4-41F80794F0DB}">
      <text>
        <r>
          <rPr>
            <sz val="9"/>
            <color indexed="81"/>
            <rFont val="Tahoma"/>
            <family val="2"/>
          </rPr>
          <t>Account_Balance_YTD(acctdept: {Map!I76})</t>
        </r>
      </text>
    </comment>
    <comment ref="K76" authorId="0" shapeId="0" xr:uid="{FA896905-8A06-4A3F-B767-4A540DE04D0D}">
      <text>
        <r>
          <rPr>
            <sz val="9"/>
            <color indexed="81"/>
            <rFont val="Tahoma"/>
            <family val="2"/>
          </rPr>
          <t>Account_Balance_YTD(acctdept: {Map!J76})</t>
        </r>
      </text>
    </comment>
    <comment ref="L76" authorId="0" shapeId="0" xr:uid="{E4067DE7-3838-4B05-A534-4D3D2554705D}">
      <text>
        <r>
          <rPr>
            <sz val="9"/>
            <color indexed="81"/>
            <rFont val="Tahoma"/>
            <family val="2"/>
          </rPr>
          <t>Account_Balance_YTD(acctdept: {Map!K76})</t>
        </r>
      </text>
    </comment>
    <comment ref="M76" authorId="0" shapeId="0" xr:uid="{49FFD289-41EE-4DB3-AA8A-5F8849A9A720}">
      <text>
        <r>
          <rPr>
            <sz val="9"/>
            <color indexed="81"/>
            <rFont val="Tahoma"/>
            <family val="2"/>
          </rPr>
          <t>Account_Balance_YTD(acctdept: {Map!L76})</t>
        </r>
      </text>
    </comment>
    <comment ref="D77" authorId="0" shapeId="0" xr:uid="{04E65BFD-D98B-4F7B-AD4C-EE873AD6870C}">
      <text>
        <r>
          <rPr>
            <sz val="9"/>
            <color indexed="81"/>
            <rFont val="Tahoma"/>
            <family val="2"/>
          </rPr>
          <t>Account_Balance_YTD(acctdept: {Map!C77})</t>
        </r>
      </text>
    </comment>
    <comment ref="E77" authorId="0" shapeId="0" xr:uid="{0BC4A095-2608-4CCE-BA83-059BE218DE47}">
      <text>
        <r>
          <rPr>
            <sz val="9"/>
            <color indexed="81"/>
            <rFont val="Tahoma"/>
            <family val="2"/>
          </rPr>
          <t>Account_Balance_YTD(acctdept: {Map!D77})</t>
        </r>
      </text>
    </comment>
    <comment ref="F77" authorId="0" shapeId="0" xr:uid="{20D4C2AE-1A36-4549-B735-EBD35BAF7A56}">
      <text>
        <r>
          <rPr>
            <sz val="9"/>
            <color indexed="81"/>
            <rFont val="Tahoma"/>
            <family val="2"/>
          </rPr>
          <t>Account_Balance_YTD(acctdept: {Map!E77})</t>
        </r>
      </text>
    </comment>
    <comment ref="G77" authorId="0" shapeId="0" xr:uid="{D1A69F3D-B380-44DB-8D78-93DBBE84336F}">
      <text>
        <r>
          <rPr>
            <sz val="9"/>
            <color indexed="81"/>
            <rFont val="Tahoma"/>
            <family val="2"/>
          </rPr>
          <t>Account_Balance_YTD(acctdept: {Map!F77})</t>
        </r>
      </text>
    </comment>
    <comment ref="H77" authorId="0" shapeId="0" xr:uid="{7CAA97AD-4635-4230-9CB1-5335A6DD6F50}">
      <text>
        <r>
          <rPr>
            <sz val="9"/>
            <color indexed="81"/>
            <rFont val="Tahoma"/>
            <family val="2"/>
          </rPr>
          <t>Account_Balance_YTD(acctdept: {Map!G77})</t>
        </r>
      </text>
    </comment>
    <comment ref="I77" authorId="0" shapeId="0" xr:uid="{D38BCEA4-3705-4CCC-B95B-3C806B688AC3}">
      <text>
        <r>
          <rPr>
            <sz val="9"/>
            <color indexed="81"/>
            <rFont val="Tahoma"/>
            <family val="2"/>
          </rPr>
          <t>Account_Balance_YTD(acctdept: {Map!H77})</t>
        </r>
      </text>
    </comment>
    <comment ref="J77" authorId="0" shapeId="0" xr:uid="{F93AB7D7-1C93-45B8-8EFA-A2186A0ADE34}">
      <text>
        <r>
          <rPr>
            <sz val="9"/>
            <color indexed="81"/>
            <rFont val="Tahoma"/>
            <family val="2"/>
          </rPr>
          <t>Account_Balance_YTD(acctdept: {Map!I77})</t>
        </r>
      </text>
    </comment>
    <comment ref="K77" authorId="0" shapeId="0" xr:uid="{62877B24-8B08-4768-B59A-E4903276312F}">
      <text>
        <r>
          <rPr>
            <sz val="9"/>
            <color indexed="81"/>
            <rFont val="Tahoma"/>
            <family val="2"/>
          </rPr>
          <t>Account_Balance_YTD(acctdept: {Map!J77})</t>
        </r>
      </text>
    </comment>
    <comment ref="L77" authorId="0" shapeId="0" xr:uid="{1F014D0B-7A8E-475A-BAD3-EE8653B70218}">
      <text>
        <r>
          <rPr>
            <sz val="9"/>
            <color indexed="81"/>
            <rFont val="Tahoma"/>
            <family val="2"/>
          </rPr>
          <t>Account_Balance_YTD(acctdept: {Map!K77})</t>
        </r>
      </text>
    </comment>
    <comment ref="M77" authorId="0" shapeId="0" xr:uid="{73A39F1B-7D56-44B2-A66D-8EDAA4E8E3DA}">
      <text>
        <r>
          <rPr>
            <sz val="9"/>
            <color indexed="81"/>
            <rFont val="Tahoma"/>
            <family val="2"/>
          </rPr>
          <t>Account_Balance_YTD(acctdept: {Map!L77})</t>
        </r>
      </text>
    </comment>
    <comment ref="D78" authorId="0" shapeId="0" xr:uid="{35122B3F-8F5B-4F7C-BF99-82F207313747}">
      <text>
        <r>
          <rPr>
            <sz val="9"/>
            <color indexed="81"/>
            <rFont val="Tahoma"/>
            <family val="2"/>
          </rPr>
          <t>Account_Balance_YTD(acctdept: {Map!C78})</t>
        </r>
      </text>
    </comment>
    <comment ref="E78" authorId="0" shapeId="0" xr:uid="{8C4A30D8-41E0-443B-82D6-4470C253D661}">
      <text>
        <r>
          <rPr>
            <sz val="9"/>
            <color indexed="81"/>
            <rFont val="Tahoma"/>
            <family val="2"/>
          </rPr>
          <t>Account_Balance_YTD(acctdept: {Map!D78})</t>
        </r>
      </text>
    </comment>
    <comment ref="F78" authorId="0" shapeId="0" xr:uid="{DC334F81-F4F1-4A9A-8A18-716F91624966}">
      <text>
        <r>
          <rPr>
            <sz val="9"/>
            <color indexed="81"/>
            <rFont val="Tahoma"/>
            <family val="2"/>
          </rPr>
          <t>Account_Balance_YTD(acctdept: {Map!E78})</t>
        </r>
      </text>
    </comment>
    <comment ref="G78" authorId="0" shapeId="0" xr:uid="{F3A20A08-A07D-4204-83AF-5D23E4CF2B89}">
      <text>
        <r>
          <rPr>
            <sz val="9"/>
            <color indexed="81"/>
            <rFont val="Tahoma"/>
            <family val="2"/>
          </rPr>
          <t>Account_Balance_YTD(acctdept: {Map!F78})</t>
        </r>
      </text>
    </comment>
    <comment ref="H78" authorId="0" shapeId="0" xr:uid="{FE926D66-D0F3-48E4-AD1B-1007A77FEEA3}">
      <text>
        <r>
          <rPr>
            <sz val="9"/>
            <color indexed="81"/>
            <rFont val="Tahoma"/>
            <family val="2"/>
          </rPr>
          <t>Account_Balance_YTD(acctdept: {Map!G78})</t>
        </r>
      </text>
    </comment>
    <comment ref="I78" authorId="0" shapeId="0" xr:uid="{AE6272C8-73DE-4044-9718-483F2C291EF0}">
      <text>
        <r>
          <rPr>
            <sz val="9"/>
            <color indexed="81"/>
            <rFont val="Tahoma"/>
            <family val="2"/>
          </rPr>
          <t>Account_Balance_YTD(acctdept: {Map!H78})</t>
        </r>
      </text>
    </comment>
    <comment ref="J78" authorId="0" shapeId="0" xr:uid="{2218891F-05D9-466B-ABFF-6BF4E370C73A}">
      <text>
        <r>
          <rPr>
            <sz val="9"/>
            <color indexed="81"/>
            <rFont val="Tahoma"/>
            <family val="2"/>
          </rPr>
          <t>Account_Balance_YTD(acctdept: {Map!I78})</t>
        </r>
      </text>
    </comment>
    <comment ref="K78" authorId="0" shapeId="0" xr:uid="{FA23F1CA-3EA8-4929-BE7D-5E2DC8CE13D3}">
      <text>
        <r>
          <rPr>
            <sz val="9"/>
            <color indexed="81"/>
            <rFont val="Tahoma"/>
            <family val="2"/>
          </rPr>
          <t>Account_Balance_YTD(acctdept: {Map!J78})</t>
        </r>
      </text>
    </comment>
    <comment ref="L78" authorId="0" shapeId="0" xr:uid="{00C7FE2A-E973-48A2-921C-58DA3614D2DB}">
      <text>
        <r>
          <rPr>
            <sz val="9"/>
            <color indexed="81"/>
            <rFont val="Tahoma"/>
            <family val="2"/>
          </rPr>
          <t>Account_Balance_YTD(acctdept: {Map!K78})</t>
        </r>
      </text>
    </comment>
    <comment ref="M78" authorId="0" shapeId="0" xr:uid="{99B6E840-CA66-4C49-B2CE-E8E305FF389A}">
      <text>
        <r>
          <rPr>
            <sz val="9"/>
            <color indexed="81"/>
            <rFont val="Tahoma"/>
            <family val="2"/>
          </rPr>
          <t>Account_Balance_YTD(acctdept: {Map!L78})</t>
        </r>
      </text>
    </comment>
    <comment ref="D79" authorId="0" shapeId="0" xr:uid="{9AFCCE20-DDC8-40F8-A3D7-6FE50D28AFDF}">
      <text>
        <r>
          <rPr>
            <sz val="9"/>
            <color indexed="81"/>
            <rFont val="Tahoma"/>
            <family val="2"/>
          </rPr>
          <t>Account_Balance_YTD(acctdept: {Map!C79})</t>
        </r>
      </text>
    </comment>
    <comment ref="E79" authorId="0" shapeId="0" xr:uid="{0A7E763E-C650-4743-915D-974B0F447433}">
      <text>
        <r>
          <rPr>
            <sz val="9"/>
            <color indexed="81"/>
            <rFont val="Tahoma"/>
            <family val="2"/>
          </rPr>
          <t>Account_Balance_YTD(acctdept: {Map!D79})</t>
        </r>
      </text>
    </comment>
    <comment ref="F79" authorId="0" shapeId="0" xr:uid="{8DF519D8-2216-4E40-AD85-A1638F2F2ABF}">
      <text>
        <r>
          <rPr>
            <sz val="9"/>
            <color indexed="81"/>
            <rFont val="Tahoma"/>
            <family val="2"/>
          </rPr>
          <t>Account_Balance_YTD(acctdept: {Map!E79})</t>
        </r>
      </text>
    </comment>
    <comment ref="G79" authorId="0" shapeId="0" xr:uid="{2A2DCE6A-B63B-4CBE-AA58-1359B226BE64}">
      <text>
        <r>
          <rPr>
            <sz val="9"/>
            <color indexed="81"/>
            <rFont val="Tahoma"/>
            <family val="2"/>
          </rPr>
          <t>Account_Balance_YTD(acctdept: {Map!F79})</t>
        </r>
      </text>
    </comment>
    <comment ref="H79" authorId="0" shapeId="0" xr:uid="{61518035-5ECA-44F9-834D-678C599D432E}">
      <text>
        <r>
          <rPr>
            <sz val="9"/>
            <color indexed="81"/>
            <rFont val="Tahoma"/>
            <family val="2"/>
          </rPr>
          <t>Account_Balance_YTD(acctdept: {Map!G79})</t>
        </r>
      </text>
    </comment>
    <comment ref="I79" authorId="0" shapeId="0" xr:uid="{7C368200-FA5E-49B4-97E7-951BB32A2721}">
      <text>
        <r>
          <rPr>
            <sz val="9"/>
            <color indexed="81"/>
            <rFont val="Tahoma"/>
            <family val="2"/>
          </rPr>
          <t>Account_Balance_YTD(acctdept: {Map!H79})</t>
        </r>
      </text>
    </comment>
    <comment ref="J79" authorId="0" shapeId="0" xr:uid="{4751B528-2DE1-4481-8CEA-EE503D7A107A}">
      <text>
        <r>
          <rPr>
            <sz val="9"/>
            <color indexed="81"/>
            <rFont val="Tahoma"/>
            <family val="2"/>
          </rPr>
          <t>Account_Balance_YTD(acctdept: {Map!I79})</t>
        </r>
      </text>
    </comment>
    <comment ref="K79" authorId="0" shapeId="0" xr:uid="{7F2CC56B-E1D9-4207-B90A-3B491183D68C}">
      <text>
        <r>
          <rPr>
            <sz val="9"/>
            <color indexed="81"/>
            <rFont val="Tahoma"/>
            <family val="2"/>
          </rPr>
          <t>Account_Balance_YTD(acctdept: {Map!J79})</t>
        </r>
      </text>
    </comment>
    <comment ref="L79" authorId="0" shapeId="0" xr:uid="{12D29211-738C-47B1-8794-0FD5D234F7F0}">
      <text>
        <r>
          <rPr>
            <sz val="9"/>
            <color indexed="81"/>
            <rFont val="Tahoma"/>
            <family val="2"/>
          </rPr>
          <t>Account_Balance_YTD(acctdept: {Map!K79})</t>
        </r>
      </text>
    </comment>
    <comment ref="M79" authorId="0" shapeId="0" xr:uid="{BF437632-2EFB-49A8-8210-42D0B4224169}">
      <text>
        <r>
          <rPr>
            <sz val="9"/>
            <color indexed="81"/>
            <rFont val="Tahoma"/>
            <family val="2"/>
          </rPr>
          <t>Account_Balance_YTD(acctdept: {Map!L79})</t>
        </r>
      </text>
    </comment>
    <comment ref="D80" authorId="0" shapeId="0" xr:uid="{C15F463A-B6F1-49D0-B30C-0CC003A93E5C}">
      <text>
        <r>
          <rPr>
            <sz val="9"/>
            <color indexed="81"/>
            <rFont val="Tahoma"/>
            <family val="2"/>
          </rPr>
          <t>Account_Balance_YTD(acctdept: {Map!C80})</t>
        </r>
      </text>
    </comment>
    <comment ref="E80" authorId="0" shapeId="0" xr:uid="{A62236BF-1F45-4FF7-8637-078C045963FA}">
      <text>
        <r>
          <rPr>
            <sz val="9"/>
            <color indexed="81"/>
            <rFont val="Tahoma"/>
            <family val="2"/>
          </rPr>
          <t>Account_Balance_YTD(acctdept: {Map!D80})</t>
        </r>
      </text>
    </comment>
    <comment ref="F80" authorId="0" shapeId="0" xr:uid="{DCDC938C-1E96-49F8-AEB0-20852F502933}">
      <text>
        <r>
          <rPr>
            <sz val="9"/>
            <color indexed="81"/>
            <rFont val="Tahoma"/>
            <family val="2"/>
          </rPr>
          <t>Account_Balance_YTD(acctdept: {Map!E80})</t>
        </r>
      </text>
    </comment>
    <comment ref="G80" authorId="0" shapeId="0" xr:uid="{627FFECD-D6BF-4CCD-8C35-904C9D740F55}">
      <text>
        <r>
          <rPr>
            <sz val="9"/>
            <color indexed="81"/>
            <rFont val="Tahoma"/>
            <family val="2"/>
          </rPr>
          <t>Account_Balance_YTD(acctdept: {Map!F80})</t>
        </r>
      </text>
    </comment>
    <comment ref="H80" authorId="0" shapeId="0" xr:uid="{C8F47AD1-EAA6-444A-9A08-27D86FD0DFC9}">
      <text>
        <r>
          <rPr>
            <sz val="9"/>
            <color indexed="81"/>
            <rFont val="Tahoma"/>
            <family val="2"/>
          </rPr>
          <t>Account_Balance_YTD(acctdept: {Map!G80})</t>
        </r>
      </text>
    </comment>
    <comment ref="I80" authorId="0" shapeId="0" xr:uid="{1DE39E46-5CDD-426F-843D-7D3A22329A47}">
      <text>
        <r>
          <rPr>
            <sz val="9"/>
            <color indexed="81"/>
            <rFont val="Tahoma"/>
            <family val="2"/>
          </rPr>
          <t>Account_Balance_YTD(acctdept: {Map!H80})</t>
        </r>
      </text>
    </comment>
    <comment ref="J80" authorId="0" shapeId="0" xr:uid="{169B2E5F-80D9-4132-AC9F-6E0696E352E4}">
      <text>
        <r>
          <rPr>
            <sz val="9"/>
            <color indexed="81"/>
            <rFont val="Tahoma"/>
            <family val="2"/>
          </rPr>
          <t>Account_Balance_YTD(acctdept: {Map!I80})</t>
        </r>
      </text>
    </comment>
    <comment ref="K80" authorId="0" shapeId="0" xr:uid="{49B97B7F-D6A7-4569-86D4-30B3669AE71A}">
      <text>
        <r>
          <rPr>
            <sz val="9"/>
            <color indexed="81"/>
            <rFont val="Tahoma"/>
            <family val="2"/>
          </rPr>
          <t>Account_Balance_YTD(acctdept: {Map!J80})</t>
        </r>
      </text>
    </comment>
    <comment ref="L80" authorId="0" shapeId="0" xr:uid="{785C19EE-34CA-4EAE-B0C9-C6C31EB0DE52}">
      <text>
        <r>
          <rPr>
            <sz val="9"/>
            <color indexed="81"/>
            <rFont val="Tahoma"/>
            <family val="2"/>
          </rPr>
          <t>Account_Balance_YTD(acctdept: {Map!K80})</t>
        </r>
      </text>
    </comment>
    <comment ref="M80" authorId="0" shapeId="0" xr:uid="{AACA1A2A-FDAB-47FB-BE85-89079D0F28FB}">
      <text>
        <r>
          <rPr>
            <sz val="9"/>
            <color indexed="81"/>
            <rFont val="Tahoma"/>
            <family val="2"/>
          </rPr>
          <t>Account_Balance_YTD(acctdept: {Map!L80})</t>
        </r>
      </text>
    </comment>
    <comment ref="D81" authorId="0" shapeId="0" xr:uid="{5EC46767-9810-44F7-9977-6863EBD34918}">
      <text>
        <r>
          <rPr>
            <sz val="9"/>
            <color indexed="81"/>
            <rFont val="Tahoma"/>
            <family val="2"/>
          </rPr>
          <t>Account_Balance_YTD(acctdept: {Map!C81})</t>
        </r>
      </text>
    </comment>
    <comment ref="E81" authorId="0" shapeId="0" xr:uid="{69487058-1FA9-42E1-9EC8-A0C3164C805E}">
      <text>
        <r>
          <rPr>
            <sz val="9"/>
            <color indexed="81"/>
            <rFont val="Tahoma"/>
            <family val="2"/>
          </rPr>
          <t>Account_Balance_YTD(acctdept: {Map!D81})</t>
        </r>
      </text>
    </comment>
    <comment ref="F81" authorId="0" shapeId="0" xr:uid="{4BC1753A-6812-43AF-B8DE-2870F6E71BBA}">
      <text>
        <r>
          <rPr>
            <sz val="9"/>
            <color indexed="81"/>
            <rFont val="Tahoma"/>
            <family val="2"/>
          </rPr>
          <t>Account_Balance_YTD(acctdept: {Map!E81})</t>
        </r>
      </text>
    </comment>
    <comment ref="G81" authorId="0" shapeId="0" xr:uid="{91166F7F-6E92-4BAC-98B6-F4DCAEE5AA14}">
      <text>
        <r>
          <rPr>
            <sz val="9"/>
            <color indexed="81"/>
            <rFont val="Tahoma"/>
            <family val="2"/>
          </rPr>
          <t>Account_Balance_YTD(acctdept: {Map!F81})</t>
        </r>
      </text>
    </comment>
    <comment ref="H81" authorId="0" shapeId="0" xr:uid="{11BEA7CF-F4B4-4B96-AC6B-72AA661E7AEE}">
      <text>
        <r>
          <rPr>
            <sz val="9"/>
            <color indexed="81"/>
            <rFont val="Tahoma"/>
            <family val="2"/>
          </rPr>
          <t>Account_Balance_YTD(acctdept: {Map!G81})</t>
        </r>
      </text>
    </comment>
    <comment ref="I81" authorId="0" shapeId="0" xr:uid="{A3E10B35-46D1-4616-BB4F-225DA96480B4}">
      <text>
        <r>
          <rPr>
            <sz val="9"/>
            <color indexed="81"/>
            <rFont val="Tahoma"/>
            <family val="2"/>
          </rPr>
          <t>Account_Balance_YTD(acctdept: {Map!H81})</t>
        </r>
      </text>
    </comment>
    <comment ref="J81" authorId="0" shapeId="0" xr:uid="{8DFD8D4A-2113-40FE-B2BF-610D3FA45850}">
      <text>
        <r>
          <rPr>
            <sz val="9"/>
            <color indexed="81"/>
            <rFont val="Tahoma"/>
            <family val="2"/>
          </rPr>
          <t>Account_Balance_YTD(acctdept: {Map!I81})</t>
        </r>
      </text>
    </comment>
    <comment ref="K81" authorId="0" shapeId="0" xr:uid="{8A48C5A6-F1EB-448B-9BD2-BD05232C89C7}">
      <text>
        <r>
          <rPr>
            <sz val="9"/>
            <color indexed="81"/>
            <rFont val="Tahoma"/>
            <family val="2"/>
          </rPr>
          <t>Account_Balance_YTD(acctdept: {Map!J81})</t>
        </r>
      </text>
    </comment>
    <comment ref="L81" authorId="0" shapeId="0" xr:uid="{010EB4B1-2F01-44A2-B9FC-78C540B910A1}">
      <text>
        <r>
          <rPr>
            <sz val="9"/>
            <color indexed="81"/>
            <rFont val="Tahoma"/>
            <family val="2"/>
          </rPr>
          <t>Account_Balance_YTD(acctdept: {Map!K81})</t>
        </r>
      </text>
    </comment>
    <comment ref="M81" authorId="0" shapeId="0" xr:uid="{83B7385E-7A92-4B9E-A1F5-5B3CF5602290}">
      <text>
        <r>
          <rPr>
            <sz val="9"/>
            <color indexed="81"/>
            <rFont val="Tahoma"/>
            <family val="2"/>
          </rPr>
          <t>Account_Balance_YTD(acctdept: {Map!L81})</t>
        </r>
      </text>
    </comment>
    <comment ref="D82" authorId="0" shapeId="0" xr:uid="{1D25B54F-90D3-4504-B7C0-91B7112075D8}">
      <text>
        <r>
          <rPr>
            <sz val="9"/>
            <color indexed="81"/>
            <rFont val="Tahoma"/>
            <family val="2"/>
          </rPr>
          <t>Account_Balance_YTD(acctdept: {Map!C82})</t>
        </r>
      </text>
    </comment>
    <comment ref="E82" authorId="0" shapeId="0" xr:uid="{3EEE1789-FBCD-4C8F-8D56-987B96A589B9}">
      <text>
        <r>
          <rPr>
            <sz val="9"/>
            <color indexed="81"/>
            <rFont val="Tahoma"/>
            <family val="2"/>
          </rPr>
          <t>Account_Balance_YTD(acctdept: {Map!D82})</t>
        </r>
      </text>
    </comment>
    <comment ref="F82" authorId="0" shapeId="0" xr:uid="{08D27799-B51E-4BFB-B339-2DF6450222C6}">
      <text>
        <r>
          <rPr>
            <sz val="9"/>
            <color indexed="81"/>
            <rFont val="Tahoma"/>
            <family val="2"/>
          </rPr>
          <t>Account_Balance_YTD(acctdept: {Map!E82})</t>
        </r>
      </text>
    </comment>
    <comment ref="G82" authorId="0" shapeId="0" xr:uid="{B48B8B14-8CC2-45C8-AF7F-BFC56B989785}">
      <text>
        <r>
          <rPr>
            <sz val="9"/>
            <color indexed="81"/>
            <rFont val="Tahoma"/>
            <family val="2"/>
          </rPr>
          <t>Account_Balance_YTD(acctdept: {Map!F82})</t>
        </r>
      </text>
    </comment>
    <comment ref="H82" authorId="0" shapeId="0" xr:uid="{15F89CFF-E420-4F90-9A16-87F034D3D428}">
      <text>
        <r>
          <rPr>
            <sz val="9"/>
            <color indexed="81"/>
            <rFont val="Tahoma"/>
            <family val="2"/>
          </rPr>
          <t>Account_Balance_YTD(acctdept: {Map!G82})</t>
        </r>
      </text>
    </comment>
    <comment ref="I82" authorId="0" shapeId="0" xr:uid="{08AFE4C8-ADA8-4D93-A4C1-7DABE75C3782}">
      <text>
        <r>
          <rPr>
            <sz val="9"/>
            <color indexed="81"/>
            <rFont val="Tahoma"/>
            <family val="2"/>
          </rPr>
          <t>Account_Balance_YTD(acctdept: {Map!H82})</t>
        </r>
      </text>
    </comment>
    <comment ref="J82" authorId="0" shapeId="0" xr:uid="{6EFFBC3E-1B62-4BA9-A1BC-C7EAED2E89EF}">
      <text>
        <r>
          <rPr>
            <sz val="9"/>
            <color indexed="81"/>
            <rFont val="Tahoma"/>
            <family val="2"/>
          </rPr>
          <t>Account_Balance_YTD(acctdept: {Map!I82})</t>
        </r>
      </text>
    </comment>
    <comment ref="K82" authorId="0" shapeId="0" xr:uid="{97C432D8-F4D4-4847-9B58-B3705ED4AC71}">
      <text>
        <r>
          <rPr>
            <sz val="9"/>
            <color indexed="81"/>
            <rFont val="Tahoma"/>
            <family val="2"/>
          </rPr>
          <t>Account_Balance_YTD(acctdept: {Map!J82})</t>
        </r>
      </text>
    </comment>
    <comment ref="L82" authorId="0" shapeId="0" xr:uid="{98A5E277-5CD4-4A5F-9B9A-B6D57D288550}">
      <text>
        <r>
          <rPr>
            <sz val="9"/>
            <color indexed="81"/>
            <rFont val="Tahoma"/>
            <family val="2"/>
          </rPr>
          <t>Account_Balance_YTD(acctdept: {Map!K82})</t>
        </r>
      </text>
    </comment>
    <comment ref="M82" authorId="0" shapeId="0" xr:uid="{898AD14B-1FBF-4847-9C14-CFD6609606BA}">
      <text>
        <r>
          <rPr>
            <sz val="9"/>
            <color indexed="81"/>
            <rFont val="Tahoma"/>
            <family val="2"/>
          </rPr>
          <t>Account_Balance_YTD(acctdept: {Map!L82})</t>
        </r>
      </text>
    </comment>
    <comment ref="D83" authorId="0" shapeId="0" xr:uid="{6D65AC71-921B-4471-A9D0-4C4348A06028}">
      <text>
        <r>
          <rPr>
            <sz val="9"/>
            <color indexed="81"/>
            <rFont val="Tahoma"/>
            <family val="2"/>
          </rPr>
          <t>Account_Balance_YTD(acctdept: {Map!C83})</t>
        </r>
      </text>
    </comment>
    <comment ref="E83" authorId="0" shapeId="0" xr:uid="{6ED3A481-C378-40D1-8D9D-9AB549102924}">
      <text>
        <r>
          <rPr>
            <sz val="9"/>
            <color indexed="81"/>
            <rFont val="Tahoma"/>
            <family val="2"/>
          </rPr>
          <t>Account_Balance_YTD(acctdept: {Map!D83})</t>
        </r>
      </text>
    </comment>
    <comment ref="F83" authorId="0" shapeId="0" xr:uid="{742E2C17-276E-433F-99CE-DEFF77B454E1}">
      <text>
        <r>
          <rPr>
            <sz val="9"/>
            <color indexed="81"/>
            <rFont val="Tahoma"/>
            <family val="2"/>
          </rPr>
          <t>Account_Balance_YTD(acctdept: {Map!E83})</t>
        </r>
      </text>
    </comment>
    <comment ref="G83" authorId="0" shapeId="0" xr:uid="{029B34A5-F850-41C2-957B-8485BB3D3D4B}">
      <text>
        <r>
          <rPr>
            <sz val="9"/>
            <color indexed="81"/>
            <rFont val="Tahoma"/>
            <family val="2"/>
          </rPr>
          <t>Account_Balance_YTD(acctdept: {Map!F83})</t>
        </r>
      </text>
    </comment>
    <comment ref="H83" authorId="0" shapeId="0" xr:uid="{96A85F14-0702-4D6D-8D95-BB8B98BF814F}">
      <text>
        <r>
          <rPr>
            <sz val="9"/>
            <color indexed="81"/>
            <rFont val="Tahoma"/>
            <family val="2"/>
          </rPr>
          <t>Account_Balance_YTD(acctdept: {Map!G83})</t>
        </r>
      </text>
    </comment>
    <comment ref="I83" authorId="0" shapeId="0" xr:uid="{7B728BCB-DE51-4636-9B6C-A3653CC92B11}">
      <text>
        <r>
          <rPr>
            <sz val="9"/>
            <color indexed="81"/>
            <rFont val="Tahoma"/>
            <family val="2"/>
          </rPr>
          <t>Account_Balance_YTD(acctdept: {Map!H83})</t>
        </r>
      </text>
    </comment>
    <comment ref="J83" authorId="0" shapeId="0" xr:uid="{668B70D4-EB1B-49F5-8D66-CD6CF59524ED}">
      <text>
        <r>
          <rPr>
            <sz val="9"/>
            <color indexed="81"/>
            <rFont val="Tahoma"/>
            <family val="2"/>
          </rPr>
          <t>Account_Balance_YTD(acctdept: {Map!I83})</t>
        </r>
      </text>
    </comment>
    <comment ref="K83" authorId="0" shapeId="0" xr:uid="{DDE09B79-86CC-4180-AA18-FCB9FB824AE8}">
      <text>
        <r>
          <rPr>
            <sz val="9"/>
            <color indexed="81"/>
            <rFont val="Tahoma"/>
            <family val="2"/>
          </rPr>
          <t>Account_Balance_YTD(acctdept: {Map!J83})</t>
        </r>
      </text>
    </comment>
    <comment ref="L83" authorId="0" shapeId="0" xr:uid="{2A81D96F-E864-47C4-A18A-E4783C58B300}">
      <text>
        <r>
          <rPr>
            <sz val="9"/>
            <color indexed="81"/>
            <rFont val="Tahoma"/>
            <family val="2"/>
          </rPr>
          <t>Account_Balance_YTD(acctdept: {Map!K83})</t>
        </r>
      </text>
    </comment>
    <comment ref="M83" authorId="0" shapeId="0" xr:uid="{E57726E8-2C71-4A68-A705-B321C826DF40}">
      <text>
        <r>
          <rPr>
            <sz val="9"/>
            <color indexed="81"/>
            <rFont val="Tahoma"/>
            <family val="2"/>
          </rPr>
          <t>Account_Balance_YTD(acctdept: {Map!L83})</t>
        </r>
      </text>
    </comment>
    <comment ref="D84" authorId="0" shapeId="0" xr:uid="{ED5EE22F-8BA6-49D4-AB17-C991369C8D4E}">
      <text>
        <r>
          <rPr>
            <sz val="9"/>
            <color indexed="81"/>
            <rFont val="Tahoma"/>
            <family val="2"/>
          </rPr>
          <t>Account_Balance_YTD(acctdept: {Map!C84})</t>
        </r>
      </text>
    </comment>
    <comment ref="E84" authorId="0" shapeId="0" xr:uid="{BD93124A-E7CB-44F9-9C2F-37711CDC45A8}">
      <text>
        <r>
          <rPr>
            <sz val="9"/>
            <color indexed="81"/>
            <rFont val="Tahoma"/>
            <family val="2"/>
          </rPr>
          <t>Account_Balance_YTD(acctdept: {Map!D84})</t>
        </r>
      </text>
    </comment>
    <comment ref="F84" authorId="0" shapeId="0" xr:uid="{C1BF6133-7B29-446C-B1F3-8494B8F8439A}">
      <text>
        <r>
          <rPr>
            <sz val="9"/>
            <color indexed="81"/>
            <rFont val="Tahoma"/>
            <family val="2"/>
          </rPr>
          <t>Account_Balance_YTD(acctdept: {Map!E84})</t>
        </r>
      </text>
    </comment>
    <comment ref="G84" authorId="0" shapeId="0" xr:uid="{A58280DC-9B6A-4EEB-940F-0890473BBBC8}">
      <text>
        <r>
          <rPr>
            <sz val="9"/>
            <color indexed="81"/>
            <rFont val="Tahoma"/>
            <family val="2"/>
          </rPr>
          <t>Account_Balance_YTD(acctdept: {Map!F84})</t>
        </r>
      </text>
    </comment>
    <comment ref="H84" authorId="0" shapeId="0" xr:uid="{B3D5FCBA-AEBF-4C93-823A-2F607E1365B7}">
      <text>
        <r>
          <rPr>
            <sz val="9"/>
            <color indexed="81"/>
            <rFont val="Tahoma"/>
            <family val="2"/>
          </rPr>
          <t>Account_Balance_YTD(acctdept: {Map!G84})</t>
        </r>
      </text>
    </comment>
    <comment ref="I84" authorId="0" shapeId="0" xr:uid="{AF879B82-9D0E-4221-A14F-9482587F2293}">
      <text>
        <r>
          <rPr>
            <sz val="9"/>
            <color indexed="81"/>
            <rFont val="Tahoma"/>
            <family val="2"/>
          </rPr>
          <t>Account_Balance_YTD(acctdept: {Map!H84})</t>
        </r>
      </text>
    </comment>
    <comment ref="J84" authorId="0" shapeId="0" xr:uid="{34604C0E-C991-455E-88B8-1CCD15B71126}">
      <text>
        <r>
          <rPr>
            <sz val="9"/>
            <color indexed="81"/>
            <rFont val="Tahoma"/>
            <family val="2"/>
          </rPr>
          <t>Account_Balance_YTD(acctdept: {Map!I84})</t>
        </r>
      </text>
    </comment>
    <comment ref="K84" authorId="0" shapeId="0" xr:uid="{03CC3A34-41CF-4B2E-B6E4-19ADA7677106}">
      <text>
        <r>
          <rPr>
            <sz val="9"/>
            <color indexed="81"/>
            <rFont val="Tahoma"/>
            <family val="2"/>
          </rPr>
          <t>Account_Balance_YTD(acctdept: {Map!J84})</t>
        </r>
      </text>
    </comment>
    <comment ref="L84" authorId="0" shapeId="0" xr:uid="{BD991505-DB88-41EE-BF78-276AA3347528}">
      <text>
        <r>
          <rPr>
            <sz val="9"/>
            <color indexed="81"/>
            <rFont val="Tahoma"/>
            <family val="2"/>
          </rPr>
          <t>Account_Balance_YTD(acctdept: {Map!K84})</t>
        </r>
      </text>
    </comment>
    <comment ref="M84" authorId="0" shapeId="0" xr:uid="{FD55E3BD-7157-4E85-AD48-DC3A39FF9FFA}">
      <text>
        <r>
          <rPr>
            <sz val="9"/>
            <color indexed="81"/>
            <rFont val="Tahoma"/>
            <family val="2"/>
          </rPr>
          <t>Account_Balance_YTD(acctdept: {Map!L84})</t>
        </r>
      </text>
    </comment>
    <comment ref="D85" authorId="0" shapeId="0" xr:uid="{BA1EB60B-2749-40CA-AE7C-E1E8E3922DED}">
      <text>
        <r>
          <rPr>
            <sz val="9"/>
            <color indexed="81"/>
            <rFont val="Tahoma"/>
            <family val="2"/>
          </rPr>
          <t>Account_Balance_YTD(acctdept: {Map!C85})</t>
        </r>
      </text>
    </comment>
    <comment ref="E85" authorId="0" shapeId="0" xr:uid="{03C72B6D-B571-4ECC-A7BA-A0F9A8D6456C}">
      <text>
        <r>
          <rPr>
            <sz val="9"/>
            <color indexed="81"/>
            <rFont val="Tahoma"/>
            <family val="2"/>
          </rPr>
          <t>Account_Balance_YTD(acctdept: {Map!D85})</t>
        </r>
      </text>
    </comment>
    <comment ref="F85" authorId="0" shapeId="0" xr:uid="{BAA01645-D120-426E-911F-7360C43ADB6D}">
      <text>
        <r>
          <rPr>
            <sz val="9"/>
            <color indexed="81"/>
            <rFont val="Tahoma"/>
            <family val="2"/>
          </rPr>
          <t>Account_Balance_YTD(acctdept: {Map!E85})</t>
        </r>
      </text>
    </comment>
    <comment ref="G85" authorId="0" shapeId="0" xr:uid="{C6FAB985-63B7-4E76-BC46-174399B3BFA2}">
      <text>
        <r>
          <rPr>
            <sz val="9"/>
            <color indexed="81"/>
            <rFont val="Tahoma"/>
            <family val="2"/>
          </rPr>
          <t>Account_Balance_YTD(acctdept: {Map!F85})</t>
        </r>
      </text>
    </comment>
    <comment ref="H85" authorId="0" shapeId="0" xr:uid="{F94147CD-61EE-4396-AA39-DC7A1B593E0F}">
      <text>
        <r>
          <rPr>
            <sz val="9"/>
            <color indexed="81"/>
            <rFont val="Tahoma"/>
            <family val="2"/>
          </rPr>
          <t>Account_Balance_YTD(acctdept: {Map!G85})</t>
        </r>
      </text>
    </comment>
    <comment ref="I85" authorId="0" shapeId="0" xr:uid="{A2652111-EE39-4C6E-9EA6-FCF4283656AC}">
      <text>
        <r>
          <rPr>
            <sz val="9"/>
            <color indexed="81"/>
            <rFont val="Tahoma"/>
            <family val="2"/>
          </rPr>
          <t>Account_Balance_YTD(acctdept: {Map!H85})</t>
        </r>
      </text>
    </comment>
    <comment ref="J85" authorId="0" shapeId="0" xr:uid="{F4A57E90-7118-47DE-BC37-D53293FC9AD1}">
      <text>
        <r>
          <rPr>
            <sz val="9"/>
            <color indexed="81"/>
            <rFont val="Tahoma"/>
            <family val="2"/>
          </rPr>
          <t>Account_Balance_YTD(acctdept: {Map!I85})</t>
        </r>
      </text>
    </comment>
    <comment ref="K85" authorId="0" shapeId="0" xr:uid="{CC256A99-2633-4F30-A080-3D374C3C78C6}">
      <text>
        <r>
          <rPr>
            <sz val="9"/>
            <color indexed="81"/>
            <rFont val="Tahoma"/>
            <family val="2"/>
          </rPr>
          <t>Account_Balance_YTD(acctdept: {Map!J85})</t>
        </r>
      </text>
    </comment>
    <comment ref="L85" authorId="0" shapeId="0" xr:uid="{76FEEF88-C73A-4081-84DF-BF259FB9D80B}">
      <text>
        <r>
          <rPr>
            <sz val="9"/>
            <color indexed="81"/>
            <rFont val="Tahoma"/>
            <family val="2"/>
          </rPr>
          <t>Account_Balance_YTD(acctdept: {Map!K85})</t>
        </r>
      </text>
    </comment>
    <comment ref="M85" authorId="0" shapeId="0" xr:uid="{863C3283-91B6-42D8-B588-20A66AD0EA38}">
      <text>
        <r>
          <rPr>
            <sz val="9"/>
            <color indexed="81"/>
            <rFont val="Tahoma"/>
            <family val="2"/>
          </rPr>
          <t>Account_Balance_YTD(acctdept: {Map!L85})</t>
        </r>
      </text>
    </comment>
    <comment ref="D86" authorId="0" shapeId="0" xr:uid="{5319C179-CBE4-4892-99FE-8716D4CCD1F7}">
      <text>
        <r>
          <rPr>
            <sz val="9"/>
            <color indexed="81"/>
            <rFont val="Tahoma"/>
            <family val="2"/>
          </rPr>
          <t>Account_Balance_YTD(acctdept: {Map!C86})</t>
        </r>
      </text>
    </comment>
    <comment ref="E86" authorId="0" shapeId="0" xr:uid="{ED5597CE-2764-44F7-9DDB-CFD69E8061E5}">
      <text>
        <r>
          <rPr>
            <sz val="9"/>
            <color indexed="81"/>
            <rFont val="Tahoma"/>
            <family val="2"/>
          </rPr>
          <t>Account_Balance_YTD(acctdept: {Map!D86})</t>
        </r>
      </text>
    </comment>
    <comment ref="F86" authorId="0" shapeId="0" xr:uid="{5475BA51-BB68-45BF-A1D2-4EAF4AFA7F03}">
      <text>
        <r>
          <rPr>
            <sz val="9"/>
            <color indexed="81"/>
            <rFont val="Tahoma"/>
            <family val="2"/>
          </rPr>
          <t>Account_Balance_YTD(acctdept: {Map!E86})</t>
        </r>
      </text>
    </comment>
    <comment ref="G86" authorId="0" shapeId="0" xr:uid="{C2E278CA-7260-40EE-BAFD-B9A8F0309917}">
      <text>
        <r>
          <rPr>
            <sz val="9"/>
            <color indexed="81"/>
            <rFont val="Tahoma"/>
            <family val="2"/>
          </rPr>
          <t>Account_Balance_YTD(acctdept: {Map!F86})</t>
        </r>
      </text>
    </comment>
    <comment ref="H86" authorId="0" shapeId="0" xr:uid="{0C3F7977-5D7B-4390-888C-6D78DDFDDE82}">
      <text>
        <r>
          <rPr>
            <sz val="9"/>
            <color indexed="81"/>
            <rFont val="Tahoma"/>
            <family val="2"/>
          </rPr>
          <t>Account_Balance_YTD(acctdept: {Map!G86})</t>
        </r>
      </text>
    </comment>
    <comment ref="I86" authorId="0" shapeId="0" xr:uid="{113671D3-1D43-4C27-83A3-8F0FDC1092F4}">
      <text>
        <r>
          <rPr>
            <sz val="9"/>
            <color indexed="81"/>
            <rFont val="Tahoma"/>
            <family val="2"/>
          </rPr>
          <t>Account_Balance_YTD(acctdept: {Map!H86})</t>
        </r>
      </text>
    </comment>
    <comment ref="J86" authorId="0" shapeId="0" xr:uid="{7C1C3DC6-7708-4353-8C2F-6A6AE69422EF}">
      <text>
        <r>
          <rPr>
            <sz val="9"/>
            <color indexed="81"/>
            <rFont val="Tahoma"/>
            <family val="2"/>
          </rPr>
          <t>Account_Balance_YTD(acctdept: {Map!I86})</t>
        </r>
      </text>
    </comment>
    <comment ref="K86" authorId="0" shapeId="0" xr:uid="{8C1FA24C-4000-4991-B060-8EB50D1B6C03}">
      <text>
        <r>
          <rPr>
            <sz val="9"/>
            <color indexed="81"/>
            <rFont val="Tahoma"/>
            <family val="2"/>
          </rPr>
          <t>Account_Balance_YTD(acctdept: {Map!J86})</t>
        </r>
      </text>
    </comment>
    <comment ref="L86" authorId="0" shapeId="0" xr:uid="{281BFC7B-F24F-4CDF-854F-76992009058D}">
      <text>
        <r>
          <rPr>
            <sz val="9"/>
            <color indexed="81"/>
            <rFont val="Tahoma"/>
            <family val="2"/>
          </rPr>
          <t>Account_Balance_YTD(acctdept: {Map!K86})</t>
        </r>
      </text>
    </comment>
    <comment ref="M86" authorId="0" shapeId="0" xr:uid="{A2E343BF-EBB3-4795-88B5-CE25F2607267}">
      <text>
        <r>
          <rPr>
            <sz val="9"/>
            <color indexed="81"/>
            <rFont val="Tahoma"/>
            <family val="2"/>
          </rPr>
          <t>Account_Balance_YTD(acctdept: {Map!L86})</t>
        </r>
      </text>
    </comment>
    <comment ref="D87" authorId="0" shapeId="0" xr:uid="{17EEA10E-78D9-4228-82AD-7C30593EFC59}">
      <text>
        <r>
          <rPr>
            <sz val="9"/>
            <color indexed="81"/>
            <rFont val="Tahoma"/>
            <family val="2"/>
          </rPr>
          <t>Account_Balance_YTD(acctdept: {Map!C87})</t>
        </r>
      </text>
    </comment>
    <comment ref="E87" authorId="0" shapeId="0" xr:uid="{D899A686-3485-4C82-BD5A-1A87866D3D52}">
      <text>
        <r>
          <rPr>
            <sz val="9"/>
            <color indexed="81"/>
            <rFont val="Tahoma"/>
            <family val="2"/>
          </rPr>
          <t>Account_Balance_YTD(acctdept: {Map!D87})</t>
        </r>
      </text>
    </comment>
    <comment ref="F87" authorId="0" shapeId="0" xr:uid="{7BBEE1BA-F92E-48C3-B109-056C20936997}">
      <text>
        <r>
          <rPr>
            <sz val="9"/>
            <color indexed="81"/>
            <rFont val="Tahoma"/>
            <family val="2"/>
          </rPr>
          <t>Account_Balance_YTD(acctdept: {Map!E87})</t>
        </r>
      </text>
    </comment>
    <comment ref="G87" authorId="0" shapeId="0" xr:uid="{59CA476C-9683-499B-880F-4ABABDFE875F}">
      <text>
        <r>
          <rPr>
            <sz val="9"/>
            <color indexed="81"/>
            <rFont val="Tahoma"/>
            <family val="2"/>
          </rPr>
          <t>Account_Balance_YTD(acctdept: {Map!F87})</t>
        </r>
      </text>
    </comment>
    <comment ref="H87" authorId="0" shapeId="0" xr:uid="{B77842AA-FD87-46E9-BF95-E03DBA935BA0}">
      <text>
        <r>
          <rPr>
            <sz val="9"/>
            <color indexed="81"/>
            <rFont val="Tahoma"/>
            <family val="2"/>
          </rPr>
          <t>Account_Balance_YTD(acctdept: {Map!G87})</t>
        </r>
      </text>
    </comment>
    <comment ref="I87" authorId="0" shapeId="0" xr:uid="{767A54AA-423F-402B-BA6C-150749696BAB}">
      <text>
        <r>
          <rPr>
            <sz val="9"/>
            <color indexed="81"/>
            <rFont val="Tahoma"/>
            <family val="2"/>
          </rPr>
          <t>Account_Balance_YTD(acctdept: {Map!H87})</t>
        </r>
      </text>
    </comment>
    <comment ref="J87" authorId="0" shapeId="0" xr:uid="{8FB824E5-C908-418E-B442-8CFC157A56C4}">
      <text>
        <r>
          <rPr>
            <sz val="9"/>
            <color indexed="81"/>
            <rFont val="Tahoma"/>
            <family val="2"/>
          </rPr>
          <t>Account_Balance_YTD(acctdept: {Map!I87})</t>
        </r>
      </text>
    </comment>
    <comment ref="K87" authorId="0" shapeId="0" xr:uid="{726E448E-6CCE-4D4A-8D52-4647150A113E}">
      <text>
        <r>
          <rPr>
            <sz val="9"/>
            <color indexed="81"/>
            <rFont val="Tahoma"/>
            <family val="2"/>
          </rPr>
          <t>Account_Balance_YTD(acctdept: {Map!J87})</t>
        </r>
      </text>
    </comment>
    <comment ref="L87" authorId="0" shapeId="0" xr:uid="{A69B69B3-A211-4D80-88F2-AA23018B3BD5}">
      <text>
        <r>
          <rPr>
            <sz val="9"/>
            <color indexed="81"/>
            <rFont val="Tahoma"/>
            <family val="2"/>
          </rPr>
          <t>Account_Balance_YTD(acctdept: {Map!K87})</t>
        </r>
      </text>
    </comment>
    <comment ref="M87" authorId="0" shapeId="0" xr:uid="{F77E0167-096C-4973-B28A-3CBA97AB61B4}">
      <text>
        <r>
          <rPr>
            <sz val="9"/>
            <color indexed="81"/>
            <rFont val="Tahoma"/>
            <family val="2"/>
          </rPr>
          <t>Account_Balance_YTD(acctdept: {Map!L87})</t>
        </r>
      </text>
    </comment>
    <comment ref="D88" authorId="0" shapeId="0" xr:uid="{6638BF0E-D05D-4060-912F-8DBAEA6CAE7E}">
      <text>
        <r>
          <rPr>
            <sz val="9"/>
            <color indexed="81"/>
            <rFont val="Tahoma"/>
            <family val="2"/>
          </rPr>
          <t>Account_Balance_YTD(acctdept: {Map!C88})</t>
        </r>
      </text>
    </comment>
    <comment ref="E88" authorId="0" shapeId="0" xr:uid="{57097544-B320-4AAE-85CB-34906B97094E}">
      <text>
        <r>
          <rPr>
            <sz val="9"/>
            <color indexed="81"/>
            <rFont val="Tahoma"/>
            <family val="2"/>
          </rPr>
          <t>Account_Balance_YTD(acctdept: {Map!D88})</t>
        </r>
      </text>
    </comment>
    <comment ref="F88" authorId="0" shapeId="0" xr:uid="{E1FD209A-E30E-4DA5-AE11-D7DDE0E43BDC}">
      <text>
        <r>
          <rPr>
            <sz val="9"/>
            <color indexed="81"/>
            <rFont val="Tahoma"/>
            <family val="2"/>
          </rPr>
          <t>Account_Balance_YTD(acctdept: {Map!E88})</t>
        </r>
      </text>
    </comment>
    <comment ref="G88" authorId="0" shapeId="0" xr:uid="{46A0C495-559E-40AC-BB4B-C6D96A10F66E}">
      <text>
        <r>
          <rPr>
            <sz val="9"/>
            <color indexed="81"/>
            <rFont val="Tahoma"/>
            <family val="2"/>
          </rPr>
          <t>Account_Balance_YTD(acctdept: {Map!F88})</t>
        </r>
      </text>
    </comment>
    <comment ref="H88" authorId="0" shapeId="0" xr:uid="{72730158-E8BC-4DFB-9C3E-EAEEC3CE9D00}">
      <text>
        <r>
          <rPr>
            <sz val="9"/>
            <color indexed="81"/>
            <rFont val="Tahoma"/>
            <family val="2"/>
          </rPr>
          <t>Account_Balance_YTD(acctdept: {Map!G88})</t>
        </r>
      </text>
    </comment>
    <comment ref="I88" authorId="0" shapeId="0" xr:uid="{609F7728-1C7C-4699-A89C-F35EAAC3157E}">
      <text>
        <r>
          <rPr>
            <sz val="9"/>
            <color indexed="81"/>
            <rFont val="Tahoma"/>
            <family val="2"/>
          </rPr>
          <t>Account_Balance_YTD(acctdept: {Map!H88})</t>
        </r>
      </text>
    </comment>
    <comment ref="J88" authorId="0" shapeId="0" xr:uid="{A1C219FF-5591-4858-9278-7DCAB4B549CF}">
      <text>
        <r>
          <rPr>
            <sz val="9"/>
            <color indexed="81"/>
            <rFont val="Tahoma"/>
            <family val="2"/>
          </rPr>
          <t>Account_Balance_YTD(acctdept: {Map!I88})</t>
        </r>
      </text>
    </comment>
    <comment ref="K88" authorId="0" shapeId="0" xr:uid="{1E859D12-7943-4DF2-8B2C-7D0285F3B609}">
      <text>
        <r>
          <rPr>
            <sz val="9"/>
            <color indexed="81"/>
            <rFont val="Tahoma"/>
            <family val="2"/>
          </rPr>
          <t>Account_Balance_YTD(acctdept: {Map!J88})</t>
        </r>
      </text>
    </comment>
    <comment ref="L88" authorId="0" shapeId="0" xr:uid="{72473D57-51D1-442F-8132-33F29D86FB98}">
      <text>
        <r>
          <rPr>
            <sz val="9"/>
            <color indexed="81"/>
            <rFont val="Tahoma"/>
            <family val="2"/>
          </rPr>
          <t>Account_Balance_YTD(acctdept: {Map!K88})</t>
        </r>
      </text>
    </comment>
    <comment ref="M88" authorId="0" shapeId="0" xr:uid="{68E324A0-7C6F-4FF3-892E-462CFFA18E54}">
      <text>
        <r>
          <rPr>
            <sz val="9"/>
            <color indexed="81"/>
            <rFont val="Tahoma"/>
            <family val="2"/>
          </rPr>
          <t>Account_Balance_YTD(acctdept: {Map!L88})</t>
        </r>
      </text>
    </comment>
    <comment ref="D89" authorId="0" shapeId="0" xr:uid="{E7FBBB9E-9FA0-4074-9C7B-91B407C2087C}">
      <text>
        <r>
          <rPr>
            <sz val="9"/>
            <color indexed="81"/>
            <rFont val="Tahoma"/>
            <family val="2"/>
          </rPr>
          <t>Account_Balance_YTD(acctdept: {Map!C89})</t>
        </r>
      </text>
    </comment>
    <comment ref="E89" authorId="0" shapeId="0" xr:uid="{F2BC933B-1924-4492-A6D9-A83BB7E9B5E0}">
      <text>
        <r>
          <rPr>
            <sz val="9"/>
            <color indexed="81"/>
            <rFont val="Tahoma"/>
            <family val="2"/>
          </rPr>
          <t>Account_Balance_YTD(acctdept: {Map!D89})</t>
        </r>
      </text>
    </comment>
    <comment ref="F89" authorId="0" shapeId="0" xr:uid="{187BAE0B-13B7-4FA1-854B-58D3D3062598}">
      <text>
        <r>
          <rPr>
            <sz val="9"/>
            <color indexed="81"/>
            <rFont val="Tahoma"/>
            <family val="2"/>
          </rPr>
          <t>Account_Balance_YTD(acctdept: {Map!E89})</t>
        </r>
      </text>
    </comment>
    <comment ref="G89" authorId="0" shapeId="0" xr:uid="{057C1A53-980C-4433-9FAA-6F03BAE68654}">
      <text>
        <r>
          <rPr>
            <sz val="9"/>
            <color indexed="81"/>
            <rFont val="Tahoma"/>
            <family val="2"/>
          </rPr>
          <t>Account_Balance_YTD(acctdept: {Map!F89})</t>
        </r>
      </text>
    </comment>
    <comment ref="H89" authorId="0" shapeId="0" xr:uid="{5E57DAF7-676C-478D-AC16-3DE7F9B8EE33}">
      <text>
        <r>
          <rPr>
            <sz val="9"/>
            <color indexed="81"/>
            <rFont val="Tahoma"/>
            <family val="2"/>
          </rPr>
          <t>Account_Balance_YTD(acctdept: {Map!G89})</t>
        </r>
      </text>
    </comment>
    <comment ref="I89" authorId="0" shapeId="0" xr:uid="{4C6FC9DA-A1E8-48EF-8CC4-9CF3D2E4BC7D}">
      <text>
        <r>
          <rPr>
            <sz val="9"/>
            <color indexed="81"/>
            <rFont val="Tahoma"/>
            <family val="2"/>
          </rPr>
          <t>Account_Balance_YTD(acctdept: {Map!H89})</t>
        </r>
      </text>
    </comment>
    <comment ref="J89" authorId="0" shapeId="0" xr:uid="{2FE8F176-55A7-4504-B3EA-80433B3EC292}">
      <text>
        <r>
          <rPr>
            <sz val="9"/>
            <color indexed="81"/>
            <rFont val="Tahoma"/>
            <family val="2"/>
          </rPr>
          <t>Account_Balance_YTD(acctdept: {Map!I89})</t>
        </r>
      </text>
    </comment>
    <comment ref="K89" authorId="0" shapeId="0" xr:uid="{8822EB4E-4818-4DF8-BC94-9F3494A60AF2}">
      <text>
        <r>
          <rPr>
            <sz val="9"/>
            <color indexed="81"/>
            <rFont val="Tahoma"/>
            <family val="2"/>
          </rPr>
          <t>Account_Balance_YTD(acctdept: {Map!J89})</t>
        </r>
      </text>
    </comment>
    <comment ref="L89" authorId="0" shapeId="0" xr:uid="{F5819C84-83F2-45F4-9A6B-07F00B89CDE5}">
      <text>
        <r>
          <rPr>
            <sz val="9"/>
            <color indexed="81"/>
            <rFont val="Tahoma"/>
            <family val="2"/>
          </rPr>
          <t>Account_Balance_YTD(acctdept: {Map!K89})</t>
        </r>
      </text>
    </comment>
    <comment ref="M89" authorId="0" shapeId="0" xr:uid="{32E524CF-A884-4819-B703-769178FF2988}">
      <text>
        <r>
          <rPr>
            <sz val="9"/>
            <color indexed="81"/>
            <rFont val="Tahoma"/>
            <family val="2"/>
          </rPr>
          <t>Account_Balance_YTD(acctdept: {Map!L89})</t>
        </r>
      </text>
    </comment>
    <comment ref="D90" authorId="0" shapeId="0" xr:uid="{00A292F1-6768-48B4-8668-37B55179EC99}">
      <text>
        <r>
          <rPr>
            <sz val="9"/>
            <color indexed="81"/>
            <rFont val="Tahoma"/>
            <family val="2"/>
          </rPr>
          <t>Account_Balance_YTD(acctdept: {Map!C90})</t>
        </r>
      </text>
    </comment>
    <comment ref="E90" authorId="0" shapeId="0" xr:uid="{677A6D1B-9047-4E1A-98D7-5321B697DB27}">
      <text>
        <r>
          <rPr>
            <sz val="9"/>
            <color indexed="81"/>
            <rFont val="Tahoma"/>
            <family val="2"/>
          </rPr>
          <t>Account_Balance_YTD(acctdept: {Map!D90})</t>
        </r>
      </text>
    </comment>
    <comment ref="F90" authorId="0" shapeId="0" xr:uid="{A3901786-937A-405D-8DD4-8CFC7AE3B08B}">
      <text>
        <r>
          <rPr>
            <sz val="9"/>
            <color indexed="81"/>
            <rFont val="Tahoma"/>
            <family val="2"/>
          </rPr>
          <t>Account_Balance_YTD(acctdept: {Map!E90})</t>
        </r>
      </text>
    </comment>
    <comment ref="G90" authorId="0" shapeId="0" xr:uid="{33BDDF83-43F9-4B92-B0E3-05E834D546F9}">
      <text>
        <r>
          <rPr>
            <sz val="9"/>
            <color indexed="81"/>
            <rFont val="Tahoma"/>
            <family val="2"/>
          </rPr>
          <t>Account_Balance_YTD(acctdept: {Map!F90})</t>
        </r>
      </text>
    </comment>
    <comment ref="H90" authorId="0" shapeId="0" xr:uid="{7DD6A16F-79EA-4AC0-BF4C-F5BA5FBFE77D}">
      <text>
        <r>
          <rPr>
            <sz val="9"/>
            <color indexed="81"/>
            <rFont val="Tahoma"/>
            <family val="2"/>
          </rPr>
          <t>Account_Balance_YTD(acctdept: {Map!G90})</t>
        </r>
      </text>
    </comment>
    <comment ref="I90" authorId="0" shapeId="0" xr:uid="{C9D1B0F3-2587-4435-B253-2402D844E8D9}">
      <text>
        <r>
          <rPr>
            <sz val="9"/>
            <color indexed="81"/>
            <rFont val="Tahoma"/>
            <family val="2"/>
          </rPr>
          <t>Account_Balance_YTD(acctdept: {Map!H90})</t>
        </r>
      </text>
    </comment>
    <comment ref="J90" authorId="0" shapeId="0" xr:uid="{FCB4ABA8-9E84-46B4-906E-F952E997E683}">
      <text>
        <r>
          <rPr>
            <sz val="9"/>
            <color indexed="81"/>
            <rFont val="Tahoma"/>
            <family val="2"/>
          </rPr>
          <t>Account_Balance_YTD(acctdept: {Map!I90})</t>
        </r>
      </text>
    </comment>
    <comment ref="K90" authorId="0" shapeId="0" xr:uid="{065BBA63-287E-4DEF-A76C-FDB827A4F995}">
      <text>
        <r>
          <rPr>
            <sz val="9"/>
            <color indexed="81"/>
            <rFont val="Tahoma"/>
            <family val="2"/>
          </rPr>
          <t>Account_Balance_YTD(acctdept: {Map!J90})</t>
        </r>
      </text>
    </comment>
    <comment ref="L90" authorId="0" shapeId="0" xr:uid="{99F64091-2A7A-42F4-B63D-49DE50013A4D}">
      <text>
        <r>
          <rPr>
            <sz val="9"/>
            <color indexed="81"/>
            <rFont val="Tahoma"/>
            <family val="2"/>
          </rPr>
          <t>Account_Balance_YTD(acctdept: {Map!K90})</t>
        </r>
      </text>
    </comment>
    <comment ref="M90" authorId="0" shapeId="0" xr:uid="{87930875-1B6E-492B-80FF-708B0A8726D5}">
      <text>
        <r>
          <rPr>
            <sz val="9"/>
            <color indexed="81"/>
            <rFont val="Tahoma"/>
            <family val="2"/>
          </rPr>
          <t>Account_Balance_YTD(acctdept: {Map!L90})</t>
        </r>
      </text>
    </comment>
    <comment ref="D91" authorId="0" shapeId="0" xr:uid="{8B721492-681C-486A-A847-8C7EA8DE87F9}">
      <text>
        <r>
          <rPr>
            <sz val="9"/>
            <color indexed="81"/>
            <rFont val="Tahoma"/>
            <family val="2"/>
          </rPr>
          <t>Account_Balance_YTD(acctdept: {Map!C91})</t>
        </r>
      </text>
    </comment>
    <comment ref="E91" authorId="0" shapeId="0" xr:uid="{56E91984-D25E-439A-AEAE-359971F65A5C}">
      <text>
        <r>
          <rPr>
            <sz val="9"/>
            <color indexed="81"/>
            <rFont val="Tahoma"/>
            <family val="2"/>
          </rPr>
          <t>Account_Balance_YTD(acctdept: {Map!D91})</t>
        </r>
      </text>
    </comment>
    <comment ref="F91" authorId="0" shapeId="0" xr:uid="{8BA5F104-5096-40A7-99A1-5E6512FE6D65}">
      <text>
        <r>
          <rPr>
            <sz val="9"/>
            <color indexed="81"/>
            <rFont val="Tahoma"/>
            <family val="2"/>
          </rPr>
          <t>Account_Balance_YTD(acctdept: {Map!E91})</t>
        </r>
      </text>
    </comment>
    <comment ref="G91" authorId="0" shapeId="0" xr:uid="{25B23F06-217F-4BBD-BF06-9A217278B714}">
      <text>
        <r>
          <rPr>
            <sz val="9"/>
            <color indexed="81"/>
            <rFont val="Tahoma"/>
            <family val="2"/>
          </rPr>
          <t>Account_Balance_YTD(acctdept: {Map!F91})</t>
        </r>
      </text>
    </comment>
    <comment ref="H91" authorId="0" shapeId="0" xr:uid="{E49DE20E-9A37-4BA5-813E-8FDCB359E744}">
      <text>
        <r>
          <rPr>
            <sz val="9"/>
            <color indexed="81"/>
            <rFont val="Tahoma"/>
            <family val="2"/>
          </rPr>
          <t>Account_Balance_YTD(acctdept: {Map!G91})</t>
        </r>
      </text>
    </comment>
    <comment ref="I91" authorId="0" shapeId="0" xr:uid="{116532A2-69D6-4898-838B-63C1731230CD}">
      <text>
        <r>
          <rPr>
            <sz val="9"/>
            <color indexed="81"/>
            <rFont val="Tahoma"/>
            <family val="2"/>
          </rPr>
          <t>Account_Balance_YTD(acctdept: {Map!H91})</t>
        </r>
      </text>
    </comment>
    <comment ref="J91" authorId="0" shapeId="0" xr:uid="{37CA3728-A12B-4C8C-8255-DC8F7A178752}">
      <text>
        <r>
          <rPr>
            <sz val="9"/>
            <color indexed="81"/>
            <rFont val="Tahoma"/>
            <family val="2"/>
          </rPr>
          <t>Account_Balance_YTD(acctdept: {Map!I91})</t>
        </r>
      </text>
    </comment>
    <comment ref="K91" authorId="0" shapeId="0" xr:uid="{DFC46907-5C7A-4132-82AD-311455F60F78}">
      <text>
        <r>
          <rPr>
            <sz val="9"/>
            <color indexed="81"/>
            <rFont val="Tahoma"/>
            <family val="2"/>
          </rPr>
          <t>Account_Balance_YTD(acctdept: {Map!J91})</t>
        </r>
      </text>
    </comment>
    <comment ref="L91" authorId="0" shapeId="0" xr:uid="{117AC009-C924-47D9-82D1-7AF44233C985}">
      <text>
        <r>
          <rPr>
            <sz val="9"/>
            <color indexed="81"/>
            <rFont val="Tahoma"/>
            <family val="2"/>
          </rPr>
          <t>Account_Balance_YTD(acctdept: {Map!K91})</t>
        </r>
      </text>
    </comment>
    <comment ref="M91" authorId="0" shapeId="0" xr:uid="{68D2AD2D-7B47-46FF-B34F-EA5660110AEA}">
      <text>
        <r>
          <rPr>
            <sz val="9"/>
            <color indexed="81"/>
            <rFont val="Tahoma"/>
            <family val="2"/>
          </rPr>
          <t>Account_Balance_YTD(acctdept: {Map!L91})</t>
        </r>
      </text>
    </comment>
    <comment ref="D92" authorId="0" shapeId="0" xr:uid="{70514F16-F2DB-489C-9C0B-65DF9960A60A}">
      <text>
        <r>
          <rPr>
            <sz val="9"/>
            <color indexed="81"/>
            <rFont val="Tahoma"/>
            <family val="2"/>
          </rPr>
          <t>Account_Balance_YTD(acctdept: {Map!C92})</t>
        </r>
      </text>
    </comment>
    <comment ref="E92" authorId="0" shapeId="0" xr:uid="{0130848B-14BE-43C8-BAA0-C10DFEE0E663}">
      <text>
        <r>
          <rPr>
            <sz val="9"/>
            <color indexed="81"/>
            <rFont val="Tahoma"/>
            <family val="2"/>
          </rPr>
          <t>Account_Balance_YTD(acctdept: {Map!D92})</t>
        </r>
      </text>
    </comment>
    <comment ref="F92" authorId="0" shapeId="0" xr:uid="{C050D5BA-5C45-4ECE-A4A4-F15BE46A6B5C}">
      <text>
        <r>
          <rPr>
            <sz val="9"/>
            <color indexed="81"/>
            <rFont val="Tahoma"/>
            <family val="2"/>
          </rPr>
          <t>Account_Balance_YTD(acctdept: {Map!E92})</t>
        </r>
      </text>
    </comment>
    <comment ref="G92" authorId="0" shapeId="0" xr:uid="{86118F23-A5CE-4B20-A981-4E62760F2993}">
      <text>
        <r>
          <rPr>
            <sz val="9"/>
            <color indexed="81"/>
            <rFont val="Tahoma"/>
            <family val="2"/>
          </rPr>
          <t>Account_Balance_YTD(acctdept: {Map!F92})</t>
        </r>
      </text>
    </comment>
    <comment ref="H92" authorId="0" shapeId="0" xr:uid="{8C1EFC95-FC70-4FEE-9D9B-792F986490C4}">
      <text>
        <r>
          <rPr>
            <sz val="9"/>
            <color indexed="81"/>
            <rFont val="Tahoma"/>
            <family val="2"/>
          </rPr>
          <t>Account_Balance_YTD(acctdept: {Map!G92})</t>
        </r>
      </text>
    </comment>
    <comment ref="I92" authorId="0" shapeId="0" xr:uid="{2664ED2C-807F-44E4-9BBC-C7F270657497}">
      <text>
        <r>
          <rPr>
            <sz val="9"/>
            <color indexed="81"/>
            <rFont val="Tahoma"/>
            <family val="2"/>
          </rPr>
          <t>Account_Balance_YTD(acctdept: {Map!H92})</t>
        </r>
      </text>
    </comment>
    <comment ref="J92" authorId="0" shapeId="0" xr:uid="{DD0820B6-E042-48DA-A5A3-18044D5ADEC7}">
      <text>
        <r>
          <rPr>
            <sz val="9"/>
            <color indexed="81"/>
            <rFont val="Tahoma"/>
            <family val="2"/>
          </rPr>
          <t>Account_Balance_YTD(acctdept: {Map!I92})</t>
        </r>
      </text>
    </comment>
    <comment ref="K92" authorId="0" shapeId="0" xr:uid="{907724F2-ECF5-4538-85D0-8529FFAB8AA7}">
      <text>
        <r>
          <rPr>
            <sz val="9"/>
            <color indexed="81"/>
            <rFont val="Tahoma"/>
            <family val="2"/>
          </rPr>
          <t>Account_Balance_YTD(acctdept: {Map!J92})</t>
        </r>
      </text>
    </comment>
    <comment ref="L92" authorId="0" shapeId="0" xr:uid="{4B5181AA-BBCB-470E-8873-7D6926D05A1B}">
      <text>
        <r>
          <rPr>
            <sz val="9"/>
            <color indexed="81"/>
            <rFont val="Tahoma"/>
            <family val="2"/>
          </rPr>
          <t>Account_Balance_YTD(acctdept: {Map!K92})</t>
        </r>
      </text>
    </comment>
    <comment ref="M92" authorId="0" shapeId="0" xr:uid="{368DA58D-51DC-4714-8821-EB9F2B65B708}">
      <text>
        <r>
          <rPr>
            <sz val="9"/>
            <color indexed="81"/>
            <rFont val="Tahoma"/>
            <family val="2"/>
          </rPr>
          <t>Account_Balance_YTD(acctdept: {Map!L92})</t>
        </r>
      </text>
    </comment>
    <comment ref="D93" authorId="0" shapeId="0" xr:uid="{13EA8E45-DE06-4A9B-B8C6-BFBC5B236E69}">
      <text>
        <r>
          <rPr>
            <sz val="9"/>
            <color indexed="81"/>
            <rFont val="Tahoma"/>
            <family val="2"/>
          </rPr>
          <t>Account_Balance_YTD(acctdept: {Map!C93})</t>
        </r>
      </text>
    </comment>
    <comment ref="E93" authorId="0" shapeId="0" xr:uid="{3A968E24-A354-4761-8A25-4AAC5A7DABFE}">
      <text>
        <r>
          <rPr>
            <sz val="9"/>
            <color indexed="81"/>
            <rFont val="Tahoma"/>
            <family val="2"/>
          </rPr>
          <t>Account_Balance_YTD(acctdept: {Map!D93})</t>
        </r>
      </text>
    </comment>
    <comment ref="F93" authorId="0" shapeId="0" xr:uid="{859D8EA6-95EF-4594-BEC0-AE7ED7952548}">
      <text>
        <r>
          <rPr>
            <sz val="9"/>
            <color indexed="81"/>
            <rFont val="Tahoma"/>
            <family val="2"/>
          </rPr>
          <t>Account_Balance_YTD(acctdept: {Map!E93})</t>
        </r>
      </text>
    </comment>
    <comment ref="G93" authorId="0" shapeId="0" xr:uid="{D149769E-0F52-4A20-A674-09CA1D4B980F}">
      <text>
        <r>
          <rPr>
            <sz val="9"/>
            <color indexed="81"/>
            <rFont val="Tahoma"/>
            <family val="2"/>
          </rPr>
          <t>Account_Balance_YTD(acctdept: {Map!F93})</t>
        </r>
      </text>
    </comment>
    <comment ref="H93" authorId="0" shapeId="0" xr:uid="{C0A1BD70-5F43-41D4-B2AF-07C80C331B1A}">
      <text>
        <r>
          <rPr>
            <sz val="9"/>
            <color indexed="81"/>
            <rFont val="Tahoma"/>
            <family val="2"/>
          </rPr>
          <t>Account_Balance_YTD(acctdept: {Map!G93})</t>
        </r>
      </text>
    </comment>
    <comment ref="I93" authorId="0" shapeId="0" xr:uid="{809917A6-FBE4-411D-86A0-584E934BD5F7}">
      <text>
        <r>
          <rPr>
            <sz val="9"/>
            <color indexed="81"/>
            <rFont val="Tahoma"/>
            <family val="2"/>
          </rPr>
          <t>Account_Balance_YTD(acctdept: {Map!H93})</t>
        </r>
      </text>
    </comment>
    <comment ref="J93" authorId="0" shapeId="0" xr:uid="{9CA68FC1-4A99-452E-9375-376C5E1675CF}">
      <text>
        <r>
          <rPr>
            <sz val="9"/>
            <color indexed="81"/>
            <rFont val="Tahoma"/>
            <family val="2"/>
          </rPr>
          <t>Account_Balance_YTD(acctdept: {Map!I93})</t>
        </r>
      </text>
    </comment>
    <comment ref="K93" authorId="0" shapeId="0" xr:uid="{7E06C7D1-1237-44A3-A0DF-05E72E3C858A}">
      <text>
        <r>
          <rPr>
            <sz val="9"/>
            <color indexed="81"/>
            <rFont val="Tahoma"/>
            <family val="2"/>
          </rPr>
          <t>Account_Balance_YTD(acctdept: {Map!J93})</t>
        </r>
      </text>
    </comment>
    <comment ref="L93" authorId="0" shapeId="0" xr:uid="{2E9B7451-D4C6-4509-A447-0F180A3103ED}">
      <text>
        <r>
          <rPr>
            <sz val="9"/>
            <color indexed="81"/>
            <rFont val="Tahoma"/>
            <family val="2"/>
          </rPr>
          <t>Account_Balance_YTD(acctdept: {Map!K93})</t>
        </r>
      </text>
    </comment>
    <comment ref="M93" authorId="0" shapeId="0" xr:uid="{490F84D3-C6C4-4B17-8DEB-30565E904D97}">
      <text>
        <r>
          <rPr>
            <sz val="9"/>
            <color indexed="81"/>
            <rFont val="Tahoma"/>
            <family val="2"/>
          </rPr>
          <t>Account_Balance_YTD(acctdept: {Map!L93})</t>
        </r>
      </text>
    </comment>
    <comment ref="D94" authorId="0" shapeId="0" xr:uid="{1F9643EF-BED4-4129-92AA-7CBBADDBD38F}">
      <text>
        <r>
          <rPr>
            <sz val="9"/>
            <color indexed="81"/>
            <rFont val="Tahoma"/>
            <family val="2"/>
          </rPr>
          <t>Account_Balance_YTD(acctdept: {Map!C94})</t>
        </r>
      </text>
    </comment>
    <comment ref="E94" authorId="0" shapeId="0" xr:uid="{9B111FEB-199D-43B8-ABFE-BE08B519E669}">
      <text>
        <r>
          <rPr>
            <sz val="9"/>
            <color indexed="81"/>
            <rFont val="Tahoma"/>
            <family val="2"/>
          </rPr>
          <t>Account_Balance_YTD(acctdept: {Map!D94})</t>
        </r>
      </text>
    </comment>
    <comment ref="F94" authorId="0" shapeId="0" xr:uid="{9CCD2E09-250E-4A87-9A9C-BD0D9BF06E6B}">
      <text>
        <r>
          <rPr>
            <sz val="9"/>
            <color indexed="81"/>
            <rFont val="Tahoma"/>
            <family val="2"/>
          </rPr>
          <t>Account_Balance_YTD(acctdept: {Map!E94})</t>
        </r>
      </text>
    </comment>
    <comment ref="G94" authorId="0" shapeId="0" xr:uid="{88BDF087-C520-462C-8BCD-DC1C489F0519}">
      <text>
        <r>
          <rPr>
            <sz val="9"/>
            <color indexed="81"/>
            <rFont val="Tahoma"/>
            <family val="2"/>
          </rPr>
          <t>Account_Balance_YTD(acctdept: {Map!F94})</t>
        </r>
      </text>
    </comment>
    <comment ref="H94" authorId="0" shapeId="0" xr:uid="{B39A8AF0-43E8-4FD2-822F-C4CE7C32A1D6}">
      <text>
        <r>
          <rPr>
            <sz val="9"/>
            <color indexed="81"/>
            <rFont val="Tahoma"/>
            <family val="2"/>
          </rPr>
          <t>Account_Balance_YTD(acctdept: {Map!G94})</t>
        </r>
      </text>
    </comment>
    <comment ref="I94" authorId="0" shapeId="0" xr:uid="{62FE5641-B17A-402A-B54B-305946D943D8}">
      <text>
        <r>
          <rPr>
            <sz val="9"/>
            <color indexed="81"/>
            <rFont val="Tahoma"/>
            <family val="2"/>
          </rPr>
          <t>Account_Balance_YTD(acctdept: {Map!H94})</t>
        </r>
      </text>
    </comment>
    <comment ref="J94" authorId="0" shapeId="0" xr:uid="{78DB45A3-2DAD-4675-AF19-E23A394C4882}">
      <text>
        <r>
          <rPr>
            <sz val="9"/>
            <color indexed="81"/>
            <rFont val="Tahoma"/>
            <family val="2"/>
          </rPr>
          <t>Account_Balance_YTD(acctdept: {Map!I94})</t>
        </r>
      </text>
    </comment>
    <comment ref="K94" authorId="0" shapeId="0" xr:uid="{B01F1FD5-D0F5-4317-885A-0FFEAD03AFDD}">
      <text>
        <r>
          <rPr>
            <sz val="9"/>
            <color indexed="81"/>
            <rFont val="Tahoma"/>
            <family val="2"/>
          </rPr>
          <t>Account_Balance_YTD(acctdept: {Map!J94})</t>
        </r>
      </text>
    </comment>
    <comment ref="L94" authorId="0" shapeId="0" xr:uid="{1322FC39-8433-475D-83E0-B26DF06CDCE5}">
      <text>
        <r>
          <rPr>
            <sz val="9"/>
            <color indexed="81"/>
            <rFont val="Tahoma"/>
            <family val="2"/>
          </rPr>
          <t>Account_Balance_YTD(acctdept: {Map!K94})</t>
        </r>
      </text>
    </comment>
    <comment ref="M94" authorId="0" shapeId="0" xr:uid="{55F27EE5-B21E-43BB-9C01-CCC954590298}">
      <text>
        <r>
          <rPr>
            <sz val="9"/>
            <color indexed="81"/>
            <rFont val="Tahoma"/>
            <family val="2"/>
          </rPr>
          <t>Account_Balance_YTD(acctdept: {Map!L94})</t>
        </r>
      </text>
    </comment>
    <comment ref="D95" authorId="0" shapeId="0" xr:uid="{4693CE76-2850-432F-A307-022C06BFF591}">
      <text>
        <r>
          <rPr>
            <sz val="9"/>
            <color indexed="81"/>
            <rFont val="Tahoma"/>
            <family val="2"/>
          </rPr>
          <t>Account_Balance_YTD(acctdept: {Map!C95})</t>
        </r>
      </text>
    </comment>
    <comment ref="E95" authorId="0" shapeId="0" xr:uid="{92736CFB-2A80-49CF-A70A-56C3CA626401}">
      <text>
        <r>
          <rPr>
            <sz val="9"/>
            <color indexed="81"/>
            <rFont val="Tahoma"/>
            <family val="2"/>
          </rPr>
          <t>Account_Balance_YTD(acctdept: {Map!D95})</t>
        </r>
      </text>
    </comment>
    <comment ref="F95" authorId="0" shapeId="0" xr:uid="{886105A6-4328-427F-9477-873EC5BB7FF6}">
      <text>
        <r>
          <rPr>
            <sz val="9"/>
            <color indexed="81"/>
            <rFont val="Tahoma"/>
            <family val="2"/>
          </rPr>
          <t>Account_Balance_YTD(acctdept: {Map!E95})</t>
        </r>
      </text>
    </comment>
    <comment ref="G95" authorId="0" shapeId="0" xr:uid="{C6216E1A-D4D2-4D98-9C55-70FC070CFC2A}">
      <text>
        <r>
          <rPr>
            <sz val="9"/>
            <color indexed="81"/>
            <rFont val="Tahoma"/>
            <family val="2"/>
          </rPr>
          <t>Account_Balance_YTD(acctdept: {Map!F95})</t>
        </r>
      </text>
    </comment>
    <comment ref="H95" authorId="0" shapeId="0" xr:uid="{60D4AF1B-B38D-4894-B7EC-DDF55F9448C2}">
      <text>
        <r>
          <rPr>
            <sz val="9"/>
            <color indexed="81"/>
            <rFont val="Tahoma"/>
            <family val="2"/>
          </rPr>
          <t>Account_Balance_YTD(acctdept: {Map!G95})</t>
        </r>
      </text>
    </comment>
    <comment ref="I95" authorId="0" shapeId="0" xr:uid="{9A053B07-71D4-4E3F-9098-17937A561C30}">
      <text>
        <r>
          <rPr>
            <sz val="9"/>
            <color indexed="81"/>
            <rFont val="Tahoma"/>
            <family val="2"/>
          </rPr>
          <t>Account_Balance_YTD(acctdept: {Map!H95})</t>
        </r>
      </text>
    </comment>
    <comment ref="J95" authorId="0" shapeId="0" xr:uid="{53E8DA01-4798-4E97-906A-D9F366B51501}">
      <text>
        <r>
          <rPr>
            <sz val="9"/>
            <color indexed="81"/>
            <rFont val="Tahoma"/>
            <family val="2"/>
          </rPr>
          <t>Account_Balance_YTD(acctdept: {Map!I95})</t>
        </r>
      </text>
    </comment>
    <comment ref="K95" authorId="0" shapeId="0" xr:uid="{94AEBC95-FF09-4E80-A734-A829C6871F06}">
      <text>
        <r>
          <rPr>
            <sz val="9"/>
            <color indexed="81"/>
            <rFont val="Tahoma"/>
            <family val="2"/>
          </rPr>
          <t>Account_Balance_YTD(acctdept: {Map!J95})</t>
        </r>
      </text>
    </comment>
    <comment ref="L95" authorId="0" shapeId="0" xr:uid="{0ADC991C-DC40-42D0-BF2B-B533D091B046}">
      <text>
        <r>
          <rPr>
            <sz val="9"/>
            <color indexed="81"/>
            <rFont val="Tahoma"/>
            <family val="2"/>
          </rPr>
          <t>Account_Balance_YTD(acctdept: {Map!K95})</t>
        </r>
      </text>
    </comment>
    <comment ref="M95" authorId="0" shapeId="0" xr:uid="{7AC1DD6F-A5F8-4323-8B5F-A48B66E1E565}">
      <text>
        <r>
          <rPr>
            <sz val="9"/>
            <color indexed="81"/>
            <rFont val="Tahoma"/>
            <family val="2"/>
          </rPr>
          <t>Account_Balance_YTD(acctdept: {Map!L95})</t>
        </r>
      </text>
    </comment>
    <comment ref="D96" authorId="0" shapeId="0" xr:uid="{C4347BD6-D4DE-489E-BB70-BA4ACAA9A3D5}">
      <text>
        <r>
          <rPr>
            <sz val="9"/>
            <color indexed="81"/>
            <rFont val="Tahoma"/>
            <family val="2"/>
          </rPr>
          <t>Account_Balance_YTD(acctdept: {Map!C96})</t>
        </r>
      </text>
    </comment>
    <comment ref="E96" authorId="0" shapeId="0" xr:uid="{29019B50-6E55-4FC6-872B-52C4D547F259}">
      <text>
        <r>
          <rPr>
            <sz val="9"/>
            <color indexed="81"/>
            <rFont val="Tahoma"/>
            <family val="2"/>
          </rPr>
          <t>Account_Balance_YTD(acctdept: {Map!D96})</t>
        </r>
      </text>
    </comment>
    <comment ref="F96" authorId="0" shapeId="0" xr:uid="{D4DACFB7-56F0-4C15-83A6-E0A52024E7B2}">
      <text>
        <r>
          <rPr>
            <sz val="9"/>
            <color indexed="81"/>
            <rFont val="Tahoma"/>
            <family val="2"/>
          </rPr>
          <t>Account_Balance_YTD(acctdept: {Map!E96})</t>
        </r>
      </text>
    </comment>
    <comment ref="G96" authorId="0" shapeId="0" xr:uid="{DB6517FE-FC6D-4392-801E-D0C760C43F88}">
      <text>
        <r>
          <rPr>
            <sz val="9"/>
            <color indexed="81"/>
            <rFont val="Tahoma"/>
            <family val="2"/>
          </rPr>
          <t>Account_Balance_YTD(acctdept: {Map!F96})</t>
        </r>
      </text>
    </comment>
    <comment ref="H96" authorId="0" shapeId="0" xr:uid="{1CDD1D2E-4C59-4B0F-BFD6-673E3162BA21}">
      <text>
        <r>
          <rPr>
            <sz val="9"/>
            <color indexed="81"/>
            <rFont val="Tahoma"/>
            <family val="2"/>
          </rPr>
          <t>Account_Balance_YTD(acctdept: {Map!G96})</t>
        </r>
      </text>
    </comment>
    <comment ref="I96" authorId="0" shapeId="0" xr:uid="{04AD8839-FBBA-493E-AE28-F7291663F754}">
      <text>
        <r>
          <rPr>
            <sz val="9"/>
            <color indexed="81"/>
            <rFont val="Tahoma"/>
            <family val="2"/>
          </rPr>
          <t>Account_Balance_YTD(acctdept: {Map!H96})</t>
        </r>
      </text>
    </comment>
    <comment ref="J96" authorId="0" shapeId="0" xr:uid="{7D5C8040-F740-449F-ACEA-EA5018E7D6C9}">
      <text>
        <r>
          <rPr>
            <sz val="9"/>
            <color indexed="81"/>
            <rFont val="Tahoma"/>
            <family val="2"/>
          </rPr>
          <t>Account_Balance_YTD(acctdept: {Map!I96})</t>
        </r>
      </text>
    </comment>
    <comment ref="K96" authorId="0" shapeId="0" xr:uid="{88C3DB1D-F8B5-43A8-B00E-CA517BB55405}">
      <text>
        <r>
          <rPr>
            <sz val="9"/>
            <color indexed="81"/>
            <rFont val="Tahoma"/>
            <family val="2"/>
          </rPr>
          <t>Account_Balance_YTD(acctdept: {Map!J96})</t>
        </r>
      </text>
    </comment>
    <comment ref="L96" authorId="0" shapeId="0" xr:uid="{D4567C1C-8EDB-4785-86D2-9D6515DDED40}">
      <text>
        <r>
          <rPr>
            <sz val="9"/>
            <color indexed="81"/>
            <rFont val="Tahoma"/>
            <family val="2"/>
          </rPr>
          <t>Account_Balance_YTD(acctdept: {Map!K96})</t>
        </r>
      </text>
    </comment>
    <comment ref="M96" authorId="0" shapeId="0" xr:uid="{22A7E194-E647-4E8A-96B4-CA13A0D38FEC}">
      <text>
        <r>
          <rPr>
            <sz val="9"/>
            <color indexed="81"/>
            <rFont val="Tahoma"/>
            <family val="2"/>
          </rPr>
          <t>Account_Balance_YTD(acctdept: {Map!L96})</t>
        </r>
      </text>
    </comment>
    <comment ref="D97" authorId="0" shapeId="0" xr:uid="{04D834F2-B8A4-410E-AEFE-558491646D86}">
      <text>
        <r>
          <rPr>
            <sz val="9"/>
            <color indexed="81"/>
            <rFont val="Tahoma"/>
            <family val="2"/>
          </rPr>
          <t>Account_Balance_YTD(acctdept: {Map!C97})</t>
        </r>
      </text>
    </comment>
    <comment ref="E97" authorId="0" shapeId="0" xr:uid="{BF1E6053-6916-4FCD-B8C7-7C5ACEA7CC5C}">
      <text>
        <r>
          <rPr>
            <sz val="9"/>
            <color indexed="81"/>
            <rFont val="Tahoma"/>
            <family val="2"/>
          </rPr>
          <t>Account_Balance_YTD(acctdept: {Map!D97})</t>
        </r>
      </text>
    </comment>
    <comment ref="F97" authorId="0" shapeId="0" xr:uid="{A16086FA-5B37-46FE-B0FA-61002C8ED01E}">
      <text>
        <r>
          <rPr>
            <sz val="9"/>
            <color indexed="81"/>
            <rFont val="Tahoma"/>
            <family val="2"/>
          </rPr>
          <t>Account_Balance_YTD(acctdept: {Map!E97})</t>
        </r>
      </text>
    </comment>
    <comment ref="G97" authorId="0" shapeId="0" xr:uid="{2F96CBC2-F6AA-42E8-B1A0-21AE55794E27}">
      <text>
        <r>
          <rPr>
            <sz val="9"/>
            <color indexed="81"/>
            <rFont val="Tahoma"/>
            <family val="2"/>
          </rPr>
          <t>Account_Balance_YTD(acctdept: {Map!F97})</t>
        </r>
      </text>
    </comment>
    <comment ref="H97" authorId="0" shapeId="0" xr:uid="{D21C09D8-3CE9-4381-AABC-ED60A713FEC9}">
      <text>
        <r>
          <rPr>
            <sz val="9"/>
            <color indexed="81"/>
            <rFont val="Tahoma"/>
            <family val="2"/>
          </rPr>
          <t>Account_Balance_YTD(acctdept: {Map!G97})</t>
        </r>
      </text>
    </comment>
    <comment ref="I97" authorId="0" shapeId="0" xr:uid="{09D6A183-4F1B-4F0E-A012-25CDEB4E822A}">
      <text>
        <r>
          <rPr>
            <sz val="9"/>
            <color indexed="81"/>
            <rFont val="Tahoma"/>
            <family val="2"/>
          </rPr>
          <t>Account_Balance_YTD(acctdept: {Map!H97})</t>
        </r>
      </text>
    </comment>
    <comment ref="J97" authorId="0" shapeId="0" xr:uid="{C05BA0BD-6832-42C5-806E-9F319FE09663}">
      <text>
        <r>
          <rPr>
            <sz val="9"/>
            <color indexed="81"/>
            <rFont val="Tahoma"/>
            <family val="2"/>
          </rPr>
          <t>Account_Balance_YTD(acctdept: {Map!I97})</t>
        </r>
      </text>
    </comment>
    <comment ref="K97" authorId="0" shapeId="0" xr:uid="{301EA620-8CDA-485C-98A0-8031E25173E2}">
      <text>
        <r>
          <rPr>
            <sz val="9"/>
            <color indexed="81"/>
            <rFont val="Tahoma"/>
            <family val="2"/>
          </rPr>
          <t>Account_Balance_YTD(acctdept: {Map!J97})</t>
        </r>
      </text>
    </comment>
    <comment ref="L97" authorId="0" shapeId="0" xr:uid="{D903A8C7-5A71-45DC-AD16-FCF5076AC833}">
      <text>
        <r>
          <rPr>
            <sz val="9"/>
            <color indexed="81"/>
            <rFont val="Tahoma"/>
            <family val="2"/>
          </rPr>
          <t>Account_Balance_YTD(acctdept: {Map!K97})</t>
        </r>
      </text>
    </comment>
    <comment ref="M97" authorId="0" shapeId="0" xr:uid="{FD6F4F77-10A8-4A19-8CDB-A2A8BC65D5F5}">
      <text>
        <r>
          <rPr>
            <sz val="9"/>
            <color indexed="81"/>
            <rFont val="Tahoma"/>
            <family val="2"/>
          </rPr>
          <t>Account_Balance_YTD(acctdept: {Map!L97})</t>
        </r>
      </text>
    </comment>
    <comment ref="D98" authorId="0" shapeId="0" xr:uid="{FE03CEEE-FFD9-419B-9E44-9087FDB11398}">
      <text>
        <r>
          <rPr>
            <sz val="9"/>
            <color indexed="81"/>
            <rFont val="Tahoma"/>
            <family val="2"/>
          </rPr>
          <t>Account_Balance_YTD(acctdept: {Map!C98})</t>
        </r>
      </text>
    </comment>
    <comment ref="E98" authorId="0" shapeId="0" xr:uid="{86FD47A3-B1E9-496E-A6A1-0646E6FBC065}">
      <text>
        <r>
          <rPr>
            <sz val="9"/>
            <color indexed="81"/>
            <rFont val="Tahoma"/>
            <family val="2"/>
          </rPr>
          <t>Account_Balance_YTD(acctdept: {Map!D98})</t>
        </r>
      </text>
    </comment>
    <comment ref="F98" authorId="0" shapeId="0" xr:uid="{CDF150D4-351E-4476-AC3A-4D6068B6324C}">
      <text>
        <r>
          <rPr>
            <sz val="9"/>
            <color indexed="81"/>
            <rFont val="Tahoma"/>
            <family val="2"/>
          </rPr>
          <t>Account_Balance_YTD(acctdept: {Map!E98})</t>
        </r>
      </text>
    </comment>
    <comment ref="G98" authorId="0" shapeId="0" xr:uid="{22500F27-09CC-4D91-ACB4-F8815B352CCF}">
      <text>
        <r>
          <rPr>
            <sz val="9"/>
            <color indexed="81"/>
            <rFont val="Tahoma"/>
            <family val="2"/>
          </rPr>
          <t>Account_Balance_YTD(acctdept: {Map!F98})</t>
        </r>
      </text>
    </comment>
    <comment ref="H98" authorId="0" shapeId="0" xr:uid="{D9164558-29D0-4044-AF57-1A992E90CEE7}">
      <text>
        <r>
          <rPr>
            <sz val="9"/>
            <color indexed="81"/>
            <rFont val="Tahoma"/>
            <family val="2"/>
          </rPr>
          <t>Account_Balance_YTD(acctdept: {Map!G98})</t>
        </r>
      </text>
    </comment>
    <comment ref="I98" authorId="0" shapeId="0" xr:uid="{FCE66AA8-A84C-454D-A10A-BC42F096E927}">
      <text>
        <r>
          <rPr>
            <sz val="9"/>
            <color indexed="81"/>
            <rFont val="Tahoma"/>
            <family val="2"/>
          </rPr>
          <t>Account_Balance_YTD(acctdept: {Map!H98})</t>
        </r>
      </text>
    </comment>
    <comment ref="J98" authorId="0" shapeId="0" xr:uid="{A7E8DE2A-01C2-4A8D-B422-F64716FBD146}">
      <text>
        <r>
          <rPr>
            <sz val="9"/>
            <color indexed="81"/>
            <rFont val="Tahoma"/>
            <family val="2"/>
          </rPr>
          <t>Account_Balance_YTD(acctdept: {Map!I98})</t>
        </r>
      </text>
    </comment>
    <comment ref="K98" authorId="0" shapeId="0" xr:uid="{18A0AA3B-531D-4542-B787-C4678C2AF9B3}">
      <text>
        <r>
          <rPr>
            <sz val="9"/>
            <color indexed="81"/>
            <rFont val="Tahoma"/>
            <family val="2"/>
          </rPr>
          <t>Account_Balance_YTD(acctdept: {Map!J98})</t>
        </r>
      </text>
    </comment>
    <comment ref="L98" authorId="0" shapeId="0" xr:uid="{79AA0790-CEC1-409F-B583-18BCD98B9B2E}">
      <text>
        <r>
          <rPr>
            <sz val="9"/>
            <color indexed="81"/>
            <rFont val="Tahoma"/>
            <family val="2"/>
          </rPr>
          <t>Account_Balance_YTD(acctdept: {Map!K98})</t>
        </r>
      </text>
    </comment>
    <comment ref="M98" authorId="0" shapeId="0" xr:uid="{2B7C0110-C9F5-4B30-8A09-11DB93BD2E09}">
      <text>
        <r>
          <rPr>
            <sz val="9"/>
            <color indexed="81"/>
            <rFont val="Tahoma"/>
            <family val="2"/>
          </rPr>
          <t>Account_Balance_YTD(acctdept: {Map!L98})</t>
        </r>
      </text>
    </comment>
    <comment ref="D99" authorId="0" shapeId="0" xr:uid="{3EED93C4-3783-4BDB-8B39-1831E52BF2C3}">
      <text>
        <r>
          <rPr>
            <sz val="9"/>
            <color indexed="81"/>
            <rFont val="Tahoma"/>
            <family val="2"/>
          </rPr>
          <t>Account_Balance_YTD(acctdept: {Map!C99})</t>
        </r>
      </text>
    </comment>
    <comment ref="E99" authorId="0" shapeId="0" xr:uid="{D3909646-73CD-46A7-97E1-A5072CD1173F}">
      <text>
        <r>
          <rPr>
            <sz val="9"/>
            <color indexed="81"/>
            <rFont val="Tahoma"/>
            <family val="2"/>
          </rPr>
          <t>Account_Balance_YTD(acctdept: {Map!D99})</t>
        </r>
      </text>
    </comment>
    <comment ref="F99" authorId="0" shapeId="0" xr:uid="{8A67290E-8C45-44F0-AB67-666C0D607D88}">
      <text>
        <r>
          <rPr>
            <sz val="9"/>
            <color indexed="81"/>
            <rFont val="Tahoma"/>
            <family val="2"/>
          </rPr>
          <t>Account_Balance_YTD(acctdept: {Map!E99})</t>
        </r>
      </text>
    </comment>
    <comment ref="G99" authorId="0" shapeId="0" xr:uid="{B2761A12-AFF2-432C-9BF2-26007D619277}">
      <text>
        <r>
          <rPr>
            <sz val="9"/>
            <color indexed="81"/>
            <rFont val="Tahoma"/>
            <family val="2"/>
          </rPr>
          <t>Account_Balance_YTD(acctdept: {Map!F99})</t>
        </r>
      </text>
    </comment>
    <comment ref="H99" authorId="0" shapeId="0" xr:uid="{A6FD048F-7879-458E-A776-A19C21BB10B8}">
      <text>
        <r>
          <rPr>
            <sz val="9"/>
            <color indexed="81"/>
            <rFont val="Tahoma"/>
            <family val="2"/>
          </rPr>
          <t>Account_Balance_YTD(acctdept: {Map!G99})</t>
        </r>
      </text>
    </comment>
    <comment ref="I99" authorId="0" shapeId="0" xr:uid="{FFF5DD16-1124-4536-A445-B2F2261111EE}">
      <text>
        <r>
          <rPr>
            <sz val="9"/>
            <color indexed="81"/>
            <rFont val="Tahoma"/>
            <family val="2"/>
          </rPr>
          <t>Account_Balance_YTD(acctdept: {Map!H99})</t>
        </r>
      </text>
    </comment>
    <comment ref="J99" authorId="0" shapeId="0" xr:uid="{0DD4177A-C466-4DEB-A4B6-E6B6CD916668}">
      <text>
        <r>
          <rPr>
            <sz val="9"/>
            <color indexed="81"/>
            <rFont val="Tahoma"/>
            <family val="2"/>
          </rPr>
          <t>Account_Balance_YTD(acctdept: {Map!I99})</t>
        </r>
      </text>
    </comment>
    <comment ref="K99" authorId="0" shapeId="0" xr:uid="{7D62BE6C-9F27-4FD0-BFB6-1BB31E23DD2A}">
      <text>
        <r>
          <rPr>
            <sz val="9"/>
            <color indexed="81"/>
            <rFont val="Tahoma"/>
            <family val="2"/>
          </rPr>
          <t>Account_Balance_YTD(acctdept: {Map!J99})</t>
        </r>
      </text>
    </comment>
    <comment ref="L99" authorId="0" shapeId="0" xr:uid="{BC2B3D31-9978-45F7-AD07-45ADE16CFFD0}">
      <text>
        <r>
          <rPr>
            <sz val="9"/>
            <color indexed="81"/>
            <rFont val="Tahoma"/>
            <family val="2"/>
          </rPr>
          <t>Account_Balance_YTD(acctdept: {Map!K99})</t>
        </r>
      </text>
    </comment>
    <comment ref="M99" authorId="0" shapeId="0" xr:uid="{9F27CF24-F882-437A-9327-E098F19FA8B9}">
      <text>
        <r>
          <rPr>
            <sz val="9"/>
            <color indexed="81"/>
            <rFont val="Tahoma"/>
            <family val="2"/>
          </rPr>
          <t>Account_Balance_YTD(acctdept: {Map!L99})</t>
        </r>
      </text>
    </comment>
    <comment ref="D100" authorId="0" shapeId="0" xr:uid="{B24375AF-E823-47A2-A3CB-4DD7AC667173}">
      <text>
        <r>
          <rPr>
            <sz val="9"/>
            <color indexed="81"/>
            <rFont val="Tahoma"/>
            <family val="2"/>
          </rPr>
          <t>Account_Balance_YTD(acctdept: {Map!C100})</t>
        </r>
      </text>
    </comment>
    <comment ref="E100" authorId="0" shapeId="0" xr:uid="{2EC16F79-1D3B-4BAC-B359-AAE390572255}">
      <text>
        <r>
          <rPr>
            <sz val="9"/>
            <color indexed="81"/>
            <rFont val="Tahoma"/>
            <family val="2"/>
          </rPr>
          <t>Account_Balance_YTD(acctdept: {Map!D100})</t>
        </r>
      </text>
    </comment>
    <comment ref="F100" authorId="0" shapeId="0" xr:uid="{A0AB3288-A9F8-4D21-8B69-B18150D9E984}">
      <text>
        <r>
          <rPr>
            <sz val="9"/>
            <color indexed="81"/>
            <rFont val="Tahoma"/>
            <family val="2"/>
          </rPr>
          <t>Account_Balance_YTD(acctdept: {Map!E100})</t>
        </r>
      </text>
    </comment>
    <comment ref="G100" authorId="0" shapeId="0" xr:uid="{8084CCCD-38DB-499E-9969-7BF8AA5D033F}">
      <text>
        <r>
          <rPr>
            <sz val="9"/>
            <color indexed="81"/>
            <rFont val="Tahoma"/>
            <family val="2"/>
          </rPr>
          <t>Account_Balance_YTD(acctdept: {Map!F100})</t>
        </r>
      </text>
    </comment>
    <comment ref="H100" authorId="0" shapeId="0" xr:uid="{270DE8D3-9147-4DBA-BFFA-14EC9661F05E}">
      <text>
        <r>
          <rPr>
            <sz val="9"/>
            <color indexed="81"/>
            <rFont val="Tahoma"/>
            <family val="2"/>
          </rPr>
          <t>Account_Balance_YTD(acctdept: {Map!G100})</t>
        </r>
      </text>
    </comment>
    <comment ref="I100" authorId="0" shapeId="0" xr:uid="{1241557C-9631-4BED-9CB4-E4A27F33DAE1}">
      <text>
        <r>
          <rPr>
            <sz val="9"/>
            <color indexed="81"/>
            <rFont val="Tahoma"/>
            <family val="2"/>
          </rPr>
          <t>Account_Balance_YTD(acctdept: {Map!H100})</t>
        </r>
      </text>
    </comment>
    <comment ref="J100" authorId="0" shapeId="0" xr:uid="{1ED7A8E9-0A6C-48CB-B121-BA9EE0D2C6B6}">
      <text>
        <r>
          <rPr>
            <sz val="9"/>
            <color indexed="81"/>
            <rFont val="Tahoma"/>
            <family val="2"/>
          </rPr>
          <t>Account_Balance_YTD(acctdept: {Map!I100})</t>
        </r>
      </text>
    </comment>
    <comment ref="K100" authorId="0" shapeId="0" xr:uid="{9D5ECCA9-F2DA-4046-B6A4-DF2ECD515019}">
      <text>
        <r>
          <rPr>
            <sz val="9"/>
            <color indexed="81"/>
            <rFont val="Tahoma"/>
            <family val="2"/>
          </rPr>
          <t>Account_Balance_YTD(acctdept: {Map!J100})</t>
        </r>
      </text>
    </comment>
    <comment ref="L100" authorId="0" shapeId="0" xr:uid="{796028D3-E4FC-49A2-9CE2-58A463AD56C3}">
      <text>
        <r>
          <rPr>
            <sz val="9"/>
            <color indexed="81"/>
            <rFont val="Tahoma"/>
            <family val="2"/>
          </rPr>
          <t>Account_Balance_YTD(acctdept: {Map!K100})</t>
        </r>
      </text>
    </comment>
    <comment ref="M100" authorId="0" shapeId="0" xr:uid="{34C47FB5-11AF-43D8-BF1C-E8167629E694}">
      <text>
        <r>
          <rPr>
            <sz val="9"/>
            <color indexed="81"/>
            <rFont val="Tahoma"/>
            <family val="2"/>
          </rPr>
          <t>Account_Balance_YTD(acctdept: {Map!L100})</t>
        </r>
      </text>
    </comment>
    <comment ref="D101" authorId="0" shapeId="0" xr:uid="{D76359D0-A03B-4168-9261-2AF680F04AC1}">
      <text>
        <r>
          <rPr>
            <sz val="9"/>
            <color indexed="81"/>
            <rFont val="Tahoma"/>
            <family val="2"/>
          </rPr>
          <t>Account_Balance_YTD(acctdept: {Map!C101})</t>
        </r>
      </text>
    </comment>
    <comment ref="E101" authorId="0" shapeId="0" xr:uid="{9975DFA1-08E4-4F00-895D-992F77A521D4}">
      <text>
        <r>
          <rPr>
            <sz val="9"/>
            <color indexed="81"/>
            <rFont val="Tahoma"/>
            <family val="2"/>
          </rPr>
          <t>Account_Balance_YTD(acctdept: {Map!D101})</t>
        </r>
      </text>
    </comment>
    <comment ref="F101" authorId="0" shapeId="0" xr:uid="{7E116379-6609-4279-B306-063D41EE7E11}">
      <text>
        <r>
          <rPr>
            <sz val="9"/>
            <color indexed="81"/>
            <rFont val="Tahoma"/>
            <family val="2"/>
          </rPr>
          <t>Account_Balance_YTD(acctdept: {Map!E101})</t>
        </r>
      </text>
    </comment>
    <comment ref="G101" authorId="0" shapeId="0" xr:uid="{F5805211-4559-4647-A25B-9F5A085625BB}">
      <text>
        <r>
          <rPr>
            <sz val="9"/>
            <color indexed="81"/>
            <rFont val="Tahoma"/>
            <family val="2"/>
          </rPr>
          <t>Account_Balance_YTD(acctdept: {Map!F101})</t>
        </r>
      </text>
    </comment>
    <comment ref="H101" authorId="0" shapeId="0" xr:uid="{B11C2883-71E5-40F8-8F02-3DE909AD4E9F}">
      <text>
        <r>
          <rPr>
            <sz val="9"/>
            <color indexed="81"/>
            <rFont val="Tahoma"/>
            <family val="2"/>
          </rPr>
          <t>Account_Balance_YTD(acctdept: {Map!G101})</t>
        </r>
      </text>
    </comment>
    <comment ref="I101" authorId="0" shapeId="0" xr:uid="{AD0E2349-192D-41D1-BC6A-24777F31CFBB}">
      <text>
        <r>
          <rPr>
            <sz val="9"/>
            <color indexed="81"/>
            <rFont val="Tahoma"/>
            <family val="2"/>
          </rPr>
          <t>Account_Balance_YTD(acctdept: {Map!H101})</t>
        </r>
      </text>
    </comment>
    <comment ref="J101" authorId="0" shapeId="0" xr:uid="{E953C25A-7FE4-4398-A707-A82BAD8CBB97}">
      <text>
        <r>
          <rPr>
            <sz val="9"/>
            <color indexed="81"/>
            <rFont val="Tahoma"/>
            <family val="2"/>
          </rPr>
          <t>Account_Balance_YTD(acctdept: {Map!I101})</t>
        </r>
      </text>
    </comment>
    <comment ref="K101" authorId="0" shapeId="0" xr:uid="{CAF3F051-A70B-429C-9807-32267CB240C3}">
      <text>
        <r>
          <rPr>
            <sz val="9"/>
            <color indexed="81"/>
            <rFont val="Tahoma"/>
            <family val="2"/>
          </rPr>
          <t>Account_Balance_YTD(acctdept: {Map!J101})</t>
        </r>
      </text>
    </comment>
    <comment ref="L101" authorId="0" shapeId="0" xr:uid="{F7068697-4F2C-4360-93DF-334C92A7BCB1}">
      <text>
        <r>
          <rPr>
            <sz val="9"/>
            <color indexed="81"/>
            <rFont val="Tahoma"/>
            <family val="2"/>
          </rPr>
          <t>Account_Balance_YTD(acctdept: {Map!K101})</t>
        </r>
      </text>
    </comment>
    <comment ref="M101" authorId="0" shapeId="0" xr:uid="{D62E2D88-4DA8-437F-97F7-586A24FEA556}">
      <text>
        <r>
          <rPr>
            <sz val="9"/>
            <color indexed="81"/>
            <rFont val="Tahoma"/>
            <family val="2"/>
          </rPr>
          <t>Account_Balance_YTD(acctdept: {Map!L101})</t>
        </r>
      </text>
    </comment>
    <comment ref="D102" authorId="0" shapeId="0" xr:uid="{AD2FEAE5-4A36-4797-B2EC-9993EE30C695}">
      <text>
        <r>
          <rPr>
            <sz val="9"/>
            <color indexed="81"/>
            <rFont val="Tahoma"/>
            <family val="2"/>
          </rPr>
          <t>Account_Balance_YTD(acctdept: {Map!C102})</t>
        </r>
      </text>
    </comment>
    <comment ref="E102" authorId="0" shapeId="0" xr:uid="{569A1559-6306-4082-990F-ECFE193FA198}">
      <text>
        <r>
          <rPr>
            <sz val="9"/>
            <color indexed="81"/>
            <rFont val="Tahoma"/>
            <family val="2"/>
          </rPr>
          <t>Account_Balance_YTD(acctdept: {Map!D102})</t>
        </r>
      </text>
    </comment>
    <comment ref="F102" authorId="0" shapeId="0" xr:uid="{C766550F-3C16-4BB1-9554-4047FE694B95}">
      <text>
        <r>
          <rPr>
            <sz val="9"/>
            <color indexed="81"/>
            <rFont val="Tahoma"/>
            <family val="2"/>
          </rPr>
          <t>Account_Balance_YTD(acctdept: {Map!E102})</t>
        </r>
      </text>
    </comment>
    <comment ref="G102" authorId="0" shapeId="0" xr:uid="{508B26E6-725B-4658-A987-CCEE50FA839F}">
      <text>
        <r>
          <rPr>
            <sz val="9"/>
            <color indexed="81"/>
            <rFont val="Tahoma"/>
            <family val="2"/>
          </rPr>
          <t>Account_Balance_YTD(acctdept: {Map!F102})</t>
        </r>
      </text>
    </comment>
    <comment ref="H102" authorId="0" shapeId="0" xr:uid="{192E0BB3-619B-4EDB-9D52-EADC32D95A04}">
      <text>
        <r>
          <rPr>
            <sz val="9"/>
            <color indexed="81"/>
            <rFont val="Tahoma"/>
            <family val="2"/>
          </rPr>
          <t>Account_Balance_YTD(acctdept: {Map!G102})</t>
        </r>
      </text>
    </comment>
    <comment ref="I102" authorId="0" shapeId="0" xr:uid="{47BD2E3C-1CCC-4E6E-87F7-A1647D317841}">
      <text>
        <r>
          <rPr>
            <sz val="9"/>
            <color indexed="81"/>
            <rFont val="Tahoma"/>
            <family val="2"/>
          </rPr>
          <t>Account_Balance_YTD(acctdept: {Map!H102})</t>
        </r>
      </text>
    </comment>
    <comment ref="J102" authorId="0" shapeId="0" xr:uid="{7FFFC178-D0CE-420D-8709-0158A1943857}">
      <text>
        <r>
          <rPr>
            <sz val="9"/>
            <color indexed="81"/>
            <rFont val="Tahoma"/>
            <family val="2"/>
          </rPr>
          <t>Account_Balance_YTD(acctdept: {Map!I102})</t>
        </r>
      </text>
    </comment>
    <comment ref="K102" authorId="0" shapeId="0" xr:uid="{BA6E3F8C-45B1-4A07-AB72-5000F631CB11}">
      <text>
        <r>
          <rPr>
            <sz val="9"/>
            <color indexed="81"/>
            <rFont val="Tahoma"/>
            <family val="2"/>
          </rPr>
          <t>Account_Balance_YTD(acctdept: {Map!J102})</t>
        </r>
      </text>
    </comment>
    <comment ref="L102" authorId="0" shapeId="0" xr:uid="{0B15BC30-4C0D-4D58-8F9C-7C4F99315B30}">
      <text>
        <r>
          <rPr>
            <sz val="9"/>
            <color indexed="81"/>
            <rFont val="Tahoma"/>
            <family val="2"/>
          </rPr>
          <t>Account_Balance_YTD(acctdept: {Map!K102})</t>
        </r>
      </text>
    </comment>
    <comment ref="M102" authorId="0" shapeId="0" xr:uid="{D4916CDC-337E-4325-A554-DB6D924439B2}">
      <text>
        <r>
          <rPr>
            <sz val="9"/>
            <color indexed="81"/>
            <rFont val="Tahoma"/>
            <family val="2"/>
          </rPr>
          <t>Account_Balance_YTD(acctdept: {Map!L102})</t>
        </r>
      </text>
    </comment>
    <comment ref="D103" authorId="0" shapeId="0" xr:uid="{62D484D4-DD75-4455-B1BA-5CDAEAD8CFFD}">
      <text>
        <r>
          <rPr>
            <sz val="9"/>
            <color indexed="81"/>
            <rFont val="Tahoma"/>
            <family val="2"/>
          </rPr>
          <t>Account_Balance_YTD(acctdept: {Map!C103})</t>
        </r>
      </text>
    </comment>
    <comment ref="E103" authorId="0" shapeId="0" xr:uid="{FEEE7058-C412-42BE-A47F-135A703E1CB4}">
      <text>
        <r>
          <rPr>
            <sz val="9"/>
            <color indexed="81"/>
            <rFont val="Tahoma"/>
            <family val="2"/>
          </rPr>
          <t>Account_Balance_YTD(acctdept: {Map!D103})</t>
        </r>
      </text>
    </comment>
    <comment ref="F103" authorId="0" shapeId="0" xr:uid="{F024CEC2-3E3F-4786-AC1C-FB4E2B3BB41E}">
      <text>
        <r>
          <rPr>
            <sz val="9"/>
            <color indexed="81"/>
            <rFont val="Tahoma"/>
            <family val="2"/>
          </rPr>
          <t>Account_Balance_YTD(acctdept: {Map!E103})</t>
        </r>
      </text>
    </comment>
    <comment ref="G103" authorId="0" shapeId="0" xr:uid="{2C4A49A0-85C8-4BC7-9A04-314FF82D7B5A}">
      <text>
        <r>
          <rPr>
            <sz val="9"/>
            <color indexed="81"/>
            <rFont val="Tahoma"/>
            <family val="2"/>
          </rPr>
          <t>Account_Balance_YTD(acctdept: {Map!F103})</t>
        </r>
      </text>
    </comment>
    <comment ref="H103" authorId="0" shapeId="0" xr:uid="{3282B081-B439-4A48-BF9A-901B318C9007}">
      <text>
        <r>
          <rPr>
            <sz val="9"/>
            <color indexed="81"/>
            <rFont val="Tahoma"/>
            <family val="2"/>
          </rPr>
          <t>Account_Balance_YTD(acctdept: {Map!G103})</t>
        </r>
      </text>
    </comment>
    <comment ref="I103" authorId="0" shapeId="0" xr:uid="{F47A0CF4-3B70-4B76-9D4F-BD99FBCB880F}">
      <text>
        <r>
          <rPr>
            <sz val="9"/>
            <color indexed="81"/>
            <rFont val="Tahoma"/>
            <family val="2"/>
          </rPr>
          <t>Account_Balance_YTD(acctdept: {Map!H103})</t>
        </r>
      </text>
    </comment>
    <comment ref="J103" authorId="0" shapeId="0" xr:uid="{DD57D65A-5946-4996-A047-432FFD3B8B12}">
      <text>
        <r>
          <rPr>
            <sz val="9"/>
            <color indexed="81"/>
            <rFont val="Tahoma"/>
            <family val="2"/>
          </rPr>
          <t>Account_Balance_YTD(acctdept: {Map!I103})</t>
        </r>
      </text>
    </comment>
    <comment ref="K103" authorId="0" shapeId="0" xr:uid="{7C5A7858-E8FE-4852-9862-20698B5BD5AD}">
      <text>
        <r>
          <rPr>
            <sz val="9"/>
            <color indexed="81"/>
            <rFont val="Tahoma"/>
            <family val="2"/>
          </rPr>
          <t>Account_Balance_YTD(acctdept: {Map!J103})</t>
        </r>
      </text>
    </comment>
    <comment ref="L103" authorId="0" shapeId="0" xr:uid="{9DB06BC0-E099-4159-9A75-00EA259BE9C7}">
      <text>
        <r>
          <rPr>
            <sz val="9"/>
            <color indexed="81"/>
            <rFont val="Tahoma"/>
            <family val="2"/>
          </rPr>
          <t>Account_Balance_YTD(acctdept: {Map!K103})</t>
        </r>
      </text>
    </comment>
    <comment ref="M103" authorId="0" shapeId="0" xr:uid="{C7AD0527-4A93-453E-A890-24D24533EF83}">
      <text>
        <r>
          <rPr>
            <sz val="9"/>
            <color indexed="81"/>
            <rFont val="Tahoma"/>
            <family val="2"/>
          </rPr>
          <t>Account_Balance_YTD(acctdept: {Map!L103})</t>
        </r>
      </text>
    </comment>
    <comment ref="D104" authorId="0" shapeId="0" xr:uid="{8511EA9B-D79E-44EF-9DC5-13CA5B1AE22B}">
      <text>
        <r>
          <rPr>
            <sz val="9"/>
            <color indexed="81"/>
            <rFont val="Tahoma"/>
            <family val="2"/>
          </rPr>
          <t>Account_Balance_YTD(acctdept: {Map!C104})</t>
        </r>
      </text>
    </comment>
    <comment ref="E104" authorId="0" shapeId="0" xr:uid="{5E4F21FB-7C51-40C0-9735-F6305F59B229}">
      <text>
        <r>
          <rPr>
            <sz val="9"/>
            <color indexed="81"/>
            <rFont val="Tahoma"/>
            <family val="2"/>
          </rPr>
          <t>Account_Balance_YTD(acctdept: {Map!D104})</t>
        </r>
      </text>
    </comment>
    <comment ref="F104" authorId="0" shapeId="0" xr:uid="{109B5662-4402-49D9-9C4F-0F6B4C74C217}">
      <text>
        <r>
          <rPr>
            <sz val="9"/>
            <color indexed="81"/>
            <rFont val="Tahoma"/>
            <family val="2"/>
          </rPr>
          <t>Account_Balance_YTD(acctdept: {Map!E104})</t>
        </r>
      </text>
    </comment>
    <comment ref="G104" authorId="0" shapeId="0" xr:uid="{26DD7E2C-14FF-473C-B026-2F38DFA4DE19}">
      <text>
        <r>
          <rPr>
            <sz val="9"/>
            <color indexed="81"/>
            <rFont val="Tahoma"/>
            <family val="2"/>
          </rPr>
          <t>Account_Balance_YTD(acctdept: {Map!F104})</t>
        </r>
      </text>
    </comment>
    <comment ref="H104" authorId="0" shapeId="0" xr:uid="{7DCA72B0-4E3C-4880-AFF4-A063D36BAD59}">
      <text>
        <r>
          <rPr>
            <sz val="9"/>
            <color indexed="81"/>
            <rFont val="Tahoma"/>
            <family val="2"/>
          </rPr>
          <t>Account_Balance_YTD(acctdept: {Map!G104})</t>
        </r>
      </text>
    </comment>
    <comment ref="I104" authorId="0" shapeId="0" xr:uid="{A6C09F36-1554-41A9-AB78-0022095FB91D}">
      <text>
        <r>
          <rPr>
            <sz val="9"/>
            <color indexed="81"/>
            <rFont val="Tahoma"/>
            <family val="2"/>
          </rPr>
          <t>Account_Balance_YTD(acctdept: {Map!H104})</t>
        </r>
      </text>
    </comment>
    <comment ref="J104" authorId="0" shapeId="0" xr:uid="{2AF11043-1718-4901-AA61-8A363922909D}">
      <text>
        <r>
          <rPr>
            <sz val="9"/>
            <color indexed="81"/>
            <rFont val="Tahoma"/>
            <family val="2"/>
          </rPr>
          <t>Account_Balance_YTD(acctdept: {Map!I104})</t>
        </r>
      </text>
    </comment>
    <comment ref="K104" authorId="0" shapeId="0" xr:uid="{9330B6B6-6550-48B9-AB84-7FA30687D0C2}">
      <text>
        <r>
          <rPr>
            <sz val="9"/>
            <color indexed="81"/>
            <rFont val="Tahoma"/>
            <family val="2"/>
          </rPr>
          <t>Account_Balance_YTD(acctdept: {Map!J104})</t>
        </r>
      </text>
    </comment>
    <comment ref="L104" authorId="0" shapeId="0" xr:uid="{A0698A15-0D0D-40C2-A3F7-14321C4C08E2}">
      <text>
        <r>
          <rPr>
            <sz val="9"/>
            <color indexed="81"/>
            <rFont val="Tahoma"/>
            <family val="2"/>
          </rPr>
          <t>Account_Balance_YTD(acctdept: {Map!K104})</t>
        </r>
      </text>
    </comment>
    <comment ref="M104" authorId="0" shapeId="0" xr:uid="{2CD2D95A-0FB6-40D6-A5C2-F6CF96E1050F}">
      <text>
        <r>
          <rPr>
            <sz val="9"/>
            <color indexed="81"/>
            <rFont val="Tahoma"/>
            <family val="2"/>
          </rPr>
          <t>Account_Balance_YTD(acctdept: {Map!L104})</t>
        </r>
      </text>
    </comment>
    <comment ref="D105" authorId="0" shapeId="0" xr:uid="{0F4BA1E1-2D1C-4915-9C45-C1CE07159A8C}">
      <text>
        <r>
          <rPr>
            <sz val="9"/>
            <color indexed="81"/>
            <rFont val="Tahoma"/>
            <family val="2"/>
          </rPr>
          <t>Account_Balance_YTD(acctdept: {Map!C105})</t>
        </r>
      </text>
    </comment>
    <comment ref="E105" authorId="0" shapeId="0" xr:uid="{1ECFFC58-CEC7-4BE8-83A0-69E2571EA0BC}">
      <text>
        <r>
          <rPr>
            <sz val="9"/>
            <color indexed="81"/>
            <rFont val="Tahoma"/>
            <family val="2"/>
          </rPr>
          <t>Account_Balance_YTD(acctdept: {Map!D105})</t>
        </r>
      </text>
    </comment>
    <comment ref="F105" authorId="0" shapeId="0" xr:uid="{B1A836D9-AA08-4A30-AAC2-DE93D6379DCC}">
      <text>
        <r>
          <rPr>
            <sz val="9"/>
            <color indexed="81"/>
            <rFont val="Tahoma"/>
            <family val="2"/>
          </rPr>
          <t>Account_Balance_YTD(acctdept: {Map!E105})</t>
        </r>
      </text>
    </comment>
    <comment ref="G105" authorId="0" shapeId="0" xr:uid="{C8319D86-FEAC-4885-8E12-4959D2409524}">
      <text>
        <r>
          <rPr>
            <sz val="9"/>
            <color indexed="81"/>
            <rFont val="Tahoma"/>
            <family val="2"/>
          </rPr>
          <t>Account_Balance_YTD(acctdept: {Map!F105})</t>
        </r>
      </text>
    </comment>
    <comment ref="H105" authorId="0" shapeId="0" xr:uid="{ECC9C73B-7883-4B4F-931C-891279AA13BE}">
      <text>
        <r>
          <rPr>
            <sz val="9"/>
            <color indexed="81"/>
            <rFont val="Tahoma"/>
            <family val="2"/>
          </rPr>
          <t>Account_Balance_YTD(acctdept: {Map!G105})</t>
        </r>
      </text>
    </comment>
    <comment ref="I105" authorId="0" shapeId="0" xr:uid="{57E2944C-C9B5-47C7-977F-5F5D5F530E24}">
      <text>
        <r>
          <rPr>
            <sz val="9"/>
            <color indexed="81"/>
            <rFont val="Tahoma"/>
            <family val="2"/>
          </rPr>
          <t>Account_Balance_YTD(acctdept: {Map!H105})</t>
        </r>
      </text>
    </comment>
    <comment ref="J105" authorId="0" shapeId="0" xr:uid="{58FC588E-13FA-4B28-9241-9E50CD98794D}">
      <text>
        <r>
          <rPr>
            <sz val="9"/>
            <color indexed="81"/>
            <rFont val="Tahoma"/>
            <family val="2"/>
          </rPr>
          <t>Account_Balance_YTD(acctdept: {Map!I105})</t>
        </r>
      </text>
    </comment>
    <comment ref="K105" authorId="0" shapeId="0" xr:uid="{4155FFDD-6189-4502-A2F9-5ED502B8EFE4}">
      <text>
        <r>
          <rPr>
            <sz val="9"/>
            <color indexed="81"/>
            <rFont val="Tahoma"/>
            <family val="2"/>
          </rPr>
          <t>Account_Balance_YTD(acctdept: {Map!J105})</t>
        </r>
      </text>
    </comment>
    <comment ref="L105" authorId="0" shapeId="0" xr:uid="{8C46A827-5EE0-4CBF-8801-C2931C586CC8}">
      <text>
        <r>
          <rPr>
            <sz val="9"/>
            <color indexed="81"/>
            <rFont val="Tahoma"/>
            <family val="2"/>
          </rPr>
          <t>Account_Balance_YTD(acctdept: {Map!K105})</t>
        </r>
      </text>
    </comment>
    <comment ref="M105" authorId="0" shapeId="0" xr:uid="{1623F241-0001-452F-A551-CDB63764E143}">
      <text>
        <r>
          <rPr>
            <sz val="9"/>
            <color indexed="81"/>
            <rFont val="Tahoma"/>
            <family val="2"/>
          </rPr>
          <t>Account_Balance_YTD(acctdept: {Map!L105})</t>
        </r>
      </text>
    </comment>
    <comment ref="D106" authorId="0" shapeId="0" xr:uid="{E1A3A127-1B03-41C8-BD67-C0468B796A4A}">
      <text>
        <r>
          <rPr>
            <sz val="9"/>
            <color indexed="81"/>
            <rFont val="Tahoma"/>
            <family val="2"/>
          </rPr>
          <t>Account_Balance_YTD(acctdept: {Map!C106})</t>
        </r>
      </text>
    </comment>
    <comment ref="E106" authorId="0" shapeId="0" xr:uid="{EFD7863F-48AF-42C4-83C2-3AE0859826B1}">
      <text>
        <r>
          <rPr>
            <sz val="9"/>
            <color indexed="81"/>
            <rFont val="Tahoma"/>
            <family val="2"/>
          </rPr>
          <t>Account_Balance_YTD(acctdept: {Map!D106})</t>
        </r>
      </text>
    </comment>
    <comment ref="F106" authorId="0" shapeId="0" xr:uid="{A829D4DA-F5D1-4E47-A0C1-09EC25C4B924}">
      <text>
        <r>
          <rPr>
            <sz val="9"/>
            <color indexed="81"/>
            <rFont val="Tahoma"/>
            <family val="2"/>
          </rPr>
          <t>Account_Balance_YTD(acctdept: {Map!E106})</t>
        </r>
      </text>
    </comment>
    <comment ref="G106" authorId="0" shapeId="0" xr:uid="{4464343A-B476-415F-ABC7-E8A8E4FE475A}">
      <text>
        <r>
          <rPr>
            <sz val="9"/>
            <color indexed="81"/>
            <rFont val="Tahoma"/>
            <family val="2"/>
          </rPr>
          <t>Account_Balance_YTD(acctdept: {Map!F106})</t>
        </r>
      </text>
    </comment>
    <comment ref="H106" authorId="0" shapeId="0" xr:uid="{EB619490-3FFB-4845-8FE5-07A85EDC7CEB}">
      <text>
        <r>
          <rPr>
            <sz val="9"/>
            <color indexed="81"/>
            <rFont val="Tahoma"/>
            <family val="2"/>
          </rPr>
          <t>Account_Balance_YTD(acctdept: {Map!G106})</t>
        </r>
      </text>
    </comment>
    <comment ref="I106" authorId="0" shapeId="0" xr:uid="{176A1340-61C3-46B5-9BEC-B23187A13249}">
      <text>
        <r>
          <rPr>
            <sz val="9"/>
            <color indexed="81"/>
            <rFont val="Tahoma"/>
            <family val="2"/>
          </rPr>
          <t>Account_Balance_YTD(acctdept: {Map!H106})</t>
        </r>
      </text>
    </comment>
    <comment ref="J106" authorId="0" shapeId="0" xr:uid="{225E550A-2EE8-4AE5-959B-2D9CCDE872D2}">
      <text>
        <r>
          <rPr>
            <sz val="9"/>
            <color indexed="81"/>
            <rFont val="Tahoma"/>
            <family val="2"/>
          </rPr>
          <t>Account_Balance_YTD(acctdept: {Map!I106})</t>
        </r>
      </text>
    </comment>
    <comment ref="K106" authorId="0" shapeId="0" xr:uid="{8BA6E9F6-1566-4B65-9F41-361AFD73E6AE}">
      <text>
        <r>
          <rPr>
            <sz val="9"/>
            <color indexed="81"/>
            <rFont val="Tahoma"/>
            <family val="2"/>
          </rPr>
          <t>Account_Balance_YTD(acctdept: {Map!J106})</t>
        </r>
      </text>
    </comment>
    <comment ref="L106" authorId="0" shapeId="0" xr:uid="{EED26FF9-4073-40E3-9ED0-1894DB26DD42}">
      <text>
        <r>
          <rPr>
            <sz val="9"/>
            <color indexed="81"/>
            <rFont val="Tahoma"/>
            <family val="2"/>
          </rPr>
          <t>Account_Balance_YTD(acctdept: {Map!K106})</t>
        </r>
      </text>
    </comment>
    <comment ref="M106" authorId="0" shapeId="0" xr:uid="{73EF4186-17AC-47F6-ABA2-6151E58581C9}">
      <text>
        <r>
          <rPr>
            <sz val="9"/>
            <color indexed="81"/>
            <rFont val="Tahoma"/>
            <family val="2"/>
          </rPr>
          <t>Account_Balance_YTD(acctdept: {Map!L106})</t>
        </r>
      </text>
    </comment>
    <comment ref="D107" authorId="0" shapeId="0" xr:uid="{19EA4294-EC22-47F0-B86A-54C4275AE3B3}">
      <text>
        <r>
          <rPr>
            <sz val="9"/>
            <color indexed="81"/>
            <rFont val="Tahoma"/>
            <family val="2"/>
          </rPr>
          <t>Account_Balance_YTD(acctdept: {Map!C107})</t>
        </r>
      </text>
    </comment>
    <comment ref="E107" authorId="0" shapeId="0" xr:uid="{9B3AB875-5619-4737-B16A-ED7C42A57CC1}">
      <text>
        <r>
          <rPr>
            <sz val="9"/>
            <color indexed="81"/>
            <rFont val="Tahoma"/>
            <family val="2"/>
          </rPr>
          <t>Account_Balance_YTD(acctdept: {Map!D107})</t>
        </r>
      </text>
    </comment>
    <comment ref="F107" authorId="0" shapeId="0" xr:uid="{C541A4B9-6AF0-44F3-AB24-FE80AD9104E0}">
      <text>
        <r>
          <rPr>
            <sz val="9"/>
            <color indexed="81"/>
            <rFont val="Tahoma"/>
            <family val="2"/>
          </rPr>
          <t>Account_Balance_YTD(acctdept: {Map!E107})</t>
        </r>
      </text>
    </comment>
    <comment ref="G107" authorId="0" shapeId="0" xr:uid="{DA21585D-5684-4DD5-B3B4-BEEB4C4457BA}">
      <text>
        <r>
          <rPr>
            <sz val="9"/>
            <color indexed="81"/>
            <rFont val="Tahoma"/>
            <family val="2"/>
          </rPr>
          <t>Account_Balance_YTD(acctdept: {Map!F107})</t>
        </r>
      </text>
    </comment>
    <comment ref="H107" authorId="0" shapeId="0" xr:uid="{868450D3-C72E-4551-84FC-8314288BDF70}">
      <text>
        <r>
          <rPr>
            <sz val="9"/>
            <color indexed="81"/>
            <rFont val="Tahoma"/>
            <family val="2"/>
          </rPr>
          <t>Account_Balance_YTD(acctdept: {Map!G107})</t>
        </r>
      </text>
    </comment>
    <comment ref="I107" authorId="0" shapeId="0" xr:uid="{044156B9-1754-41E5-AE15-8F50DACA1E85}">
      <text>
        <r>
          <rPr>
            <sz val="9"/>
            <color indexed="81"/>
            <rFont val="Tahoma"/>
            <family val="2"/>
          </rPr>
          <t>Account_Balance_YTD(acctdept: {Map!H107})</t>
        </r>
      </text>
    </comment>
    <comment ref="J107" authorId="0" shapeId="0" xr:uid="{BC241D90-6E15-441D-8106-ACBC969EEFED}">
      <text>
        <r>
          <rPr>
            <sz val="9"/>
            <color indexed="81"/>
            <rFont val="Tahoma"/>
            <family val="2"/>
          </rPr>
          <t>Account_Balance_YTD(acctdept: {Map!I107})</t>
        </r>
      </text>
    </comment>
    <comment ref="K107" authorId="0" shapeId="0" xr:uid="{A97029CF-B412-44B5-ACB9-4438EA31ED0D}">
      <text>
        <r>
          <rPr>
            <sz val="9"/>
            <color indexed="81"/>
            <rFont val="Tahoma"/>
            <family val="2"/>
          </rPr>
          <t>Account_Balance_YTD(acctdept: {Map!J107})</t>
        </r>
      </text>
    </comment>
    <comment ref="L107" authorId="0" shapeId="0" xr:uid="{51F5E979-ABEF-4977-AF48-61E8447FB8D8}">
      <text>
        <r>
          <rPr>
            <sz val="9"/>
            <color indexed="81"/>
            <rFont val="Tahoma"/>
            <family val="2"/>
          </rPr>
          <t>Account_Balance_YTD(acctdept: {Map!K107})</t>
        </r>
      </text>
    </comment>
    <comment ref="M107" authorId="0" shapeId="0" xr:uid="{EDDFB010-CFCB-4100-B22D-492EC3C37266}">
      <text>
        <r>
          <rPr>
            <sz val="9"/>
            <color indexed="81"/>
            <rFont val="Tahoma"/>
            <family val="2"/>
          </rPr>
          <t>Account_Balance_YTD(acctdept: {Map!L107})</t>
        </r>
      </text>
    </comment>
    <comment ref="D108" authorId="0" shapeId="0" xr:uid="{A6298D9B-8D6F-478C-AEA5-B44233BF692A}">
      <text>
        <r>
          <rPr>
            <sz val="9"/>
            <color indexed="81"/>
            <rFont val="Tahoma"/>
            <family val="2"/>
          </rPr>
          <t>Account_Balance_YTD(acctdept: {Map!C108})</t>
        </r>
      </text>
    </comment>
    <comment ref="E108" authorId="0" shapeId="0" xr:uid="{C1B155FD-3BAD-4AE1-980C-2394AA51B6C5}">
      <text>
        <r>
          <rPr>
            <sz val="9"/>
            <color indexed="81"/>
            <rFont val="Tahoma"/>
            <family val="2"/>
          </rPr>
          <t>Account_Balance_YTD(acctdept: {Map!D108})</t>
        </r>
      </text>
    </comment>
    <comment ref="F108" authorId="0" shapeId="0" xr:uid="{29326F89-5491-4656-91B0-61DC2A3E2E24}">
      <text>
        <r>
          <rPr>
            <sz val="9"/>
            <color indexed="81"/>
            <rFont val="Tahoma"/>
            <family val="2"/>
          </rPr>
          <t>Account_Balance_YTD(acctdept: {Map!E108})</t>
        </r>
      </text>
    </comment>
    <comment ref="G108" authorId="0" shapeId="0" xr:uid="{43407BD3-D4A0-4F1E-9D1D-627270449FDA}">
      <text>
        <r>
          <rPr>
            <sz val="9"/>
            <color indexed="81"/>
            <rFont val="Tahoma"/>
            <family val="2"/>
          </rPr>
          <t>Account_Balance_YTD(acctdept: {Map!F108})</t>
        </r>
      </text>
    </comment>
    <comment ref="H108" authorId="0" shapeId="0" xr:uid="{A6D186F2-8ADF-4433-84FE-377999401FE4}">
      <text>
        <r>
          <rPr>
            <sz val="9"/>
            <color indexed="81"/>
            <rFont val="Tahoma"/>
            <family val="2"/>
          </rPr>
          <t>Account_Balance_YTD(acctdept: {Map!G108})</t>
        </r>
      </text>
    </comment>
    <comment ref="I108" authorId="0" shapeId="0" xr:uid="{6F934336-8297-4106-AFD3-AADAD3E7512C}">
      <text>
        <r>
          <rPr>
            <sz val="9"/>
            <color indexed="81"/>
            <rFont val="Tahoma"/>
            <family val="2"/>
          </rPr>
          <t>Account_Balance_YTD(acctdept: {Map!H108})</t>
        </r>
      </text>
    </comment>
    <comment ref="J108" authorId="0" shapeId="0" xr:uid="{BC343E01-A503-4B38-A5A7-F1577D778BA1}">
      <text>
        <r>
          <rPr>
            <sz val="9"/>
            <color indexed="81"/>
            <rFont val="Tahoma"/>
            <family val="2"/>
          </rPr>
          <t>Account_Balance_YTD(acctdept: {Map!I108})</t>
        </r>
      </text>
    </comment>
    <comment ref="K108" authorId="0" shapeId="0" xr:uid="{73179A37-4D1B-4BDF-BD92-B807268582D1}">
      <text>
        <r>
          <rPr>
            <sz val="9"/>
            <color indexed="81"/>
            <rFont val="Tahoma"/>
            <family val="2"/>
          </rPr>
          <t>Account_Balance_YTD(acctdept: {Map!J108})</t>
        </r>
      </text>
    </comment>
    <comment ref="L108" authorId="0" shapeId="0" xr:uid="{24BD4FA6-286F-479F-A8D7-E01568BB8F7D}">
      <text>
        <r>
          <rPr>
            <sz val="9"/>
            <color indexed="81"/>
            <rFont val="Tahoma"/>
            <family val="2"/>
          </rPr>
          <t>Account_Balance_YTD(acctdept: {Map!K108})</t>
        </r>
      </text>
    </comment>
    <comment ref="M108" authorId="0" shapeId="0" xr:uid="{CBAF47B0-B38E-492A-89A5-62B8DD09A689}">
      <text>
        <r>
          <rPr>
            <sz val="9"/>
            <color indexed="81"/>
            <rFont val="Tahoma"/>
            <family val="2"/>
          </rPr>
          <t>Account_Balance_YTD(acctdept: {Map!L108})</t>
        </r>
      </text>
    </comment>
    <comment ref="D109" authorId="0" shapeId="0" xr:uid="{73EDDFC1-2A73-4780-8743-23AB1809FEDB}">
      <text>
        <r>
          <rPr>
            <sz val="9"/>
            <color indexed="81"/>
            <rFont val="Tahoma"/>
            <family val="2"/>
          </rPr>
          <t>Account_Balance_YTD(acctdept: {Map!C109})</t>
        </r>
      </text>
    </comment>
    <comment ref="E109" authorId="0" shapeId="0" xr:uid="{CEED671A-CC77-4C94-97E9-5414B2CF3417}">
      <text>
        <r>
          <rPr>
            <sz val="9"/>
            <color indexed="81"/>
            <rFont val="Tahoma"/>
            <family val="2"/>
          </rPr>
          <t>Account_Balance_YTD(acctdept: {Map!D109})</t>
        </r>
      </text>
    </comment>
    <comment ref="F109" authorId="0" shapeId="0" xr:uid="{082BC625-BA38-484D-8369-55EBD1E2AB5B}">
      <text>
        <r>
          <rPr>
            <sz val="9"/>
            <color indexed="81"/>
            <rFont val="Tahoma"/>
            <family val="2"/>
          </rPr>
          <t>Account_Balance_YTD(acctdept: {Map!E109})</t>
        </r>
      </text>
    </comment>
    <comment ref="G109" authorId="0" shapeId="0" xr:uid="{00B5FC34-F242-4FC6-8EBE-418D77B1284A}">
      <text>
        <r>
          <rPr>
            <sz val="9"/>
            <color indexed="81"/>
            <rFont val="Tahoma"/>
            <family val="2"/>
          </rPr>
          <t>Account_Balance_YTD(acctdept: {Map!F109})</t>
        </r>
      </text>
    </comment>
    <comment ref="H109" authorId="0" shapeId="0" xr:uid="{80D87C20-CF1A-41D5-A670-232283D96527}">
      <text>
        <r>
          <rPr>
            <sz val="9"/>
            <color indexed="81"/>
            <rFont val="Tahoma"/>
            <family val="2"/>
          </rPr>
          <t>Account_Balance_YTD(acctdept: {Map!G109})</t>
        </r>
      </text>
    </comment>
    <comment ref="I109" authorId="0" shapeId="0" xr:uid="{7603CB48-E48C-4F0B-AF84-00FCCEB3C946}">
      <text>
        <r>
          <rPr>
            <sz val="9"/>
            <color indexed="81"/>
            <rFont val="Tahoma"/>
            <family val="2"/>
          </rPr>
          <t>Account_Balance_YTD(acctdept: {Map!H109})</t>
        </r>
      </text>
    </comment>
    <comment ref="J109" authorId="0" shapeId="0" xr:uid="{E5767C89-D76C-4ADC-A7EF-C5ED469234E6}">
      <text>
        <r>
          <rPr>
            <sz val="9"/>
            <color indexed="81"/>
            <rFont val="Tahoma"/>
            <family val="2"/>
          </rPr>
          <t>Account_Balance_YTD(acctdept: {Map!I109})</t>
        </r>
      </text>
    </comment>
    <comment ref="K109" authorId="0" shapeId="0" xr:uid="{C34B155B-CD2E-4FB2-B84D-2C7A21F2D4DD}">
      <text>
        <r>
          <rPr>
            <sz val="9"/>
            <color indexed="81"/>
            <rFont val="Tahoma"/>
            <family val="2"/>
          </rPr>
          <t>Account_Balance_YTD(acctdept: {Map!J109})</t>
        </r>
      </text>
    </comment>
    <comment ref="L109" authorId="0" shapeId="0" xr:uid="{B69D203F-7BF4-4711-961B-6B1A6DFC5A2E}">
      <text>
        <r>
          <rPr>
            <sz val="9"/>
            <color indexed="81"/>
            <rFont val="Tahoma"/>
            <family val="2"/>
          </rPr>
          <t>Account_Balance_YTD(acctdept: {Map!K109})</t>
        </r>
      </text>
    </comment>
    <comment ref="M109" authorId="0" shapeId="0" xr:uid="{65169D1C-BA40-40DB-9D97-AE73DD65BE41}">
      <text>
        <r>
          <rPr>
            <sz val="9"/>
            <color indexed="81"/>
            <rFont val="Tahoma"/>
            <family val="2"/>
          </rPr>
          <t>Account_Balance_YTD(acctdept: {Map!L109})</t>
        </r>
      </text>
    </comment>
    <comment ref="D110" authorId="0" shapeId="0" xr:uid="{BBF57E9A-0E10-46EB-8AA4-6C64EBE3ACE7}">
      <text>
        <r>
          <rPr>
            <sz val="9"/>
            <color indexed="81"/>
            <rFont val="Tahoma"/>
            <family val="2"/>
          </rPr>
          <t>Account_Balance_YTD(acctdept: {Map!C110})</t>
        </r>
      </text>
    </comment>
    <comment ref="E110" authorId="0" shapeId="0" xr:uid="{3C142484-9B11-4F1B-B314-2D174C819304}">
      <text>
        <r>
          <rPr>
            <sz val="9"/>
            <color indexed="81"/>
            <rFont val="Tahoma"/>
            <family val="2"/>
          </rPr>
          <t>Account_Balance_YTD(acctdept: {Map!D110})</t>
        </r>
      </text>
    </comment>
    <comment ref="F110" authorId="0" shapeId="0" xr:uid="{7EE78468-1B2F-4309-82B6-2FF73144EDA1}">
      <text>
        <r>
          <rPr>
            <sz val="9"/>
            <color indexed="81"/>
            <rFont val="Tahoma"/>
            <family val="2"/>
          </rPr>
          <t>Account_Balance_YTD(acctdept: {Map!E110})</t>
        </r>
      </text>
    </comment>
    <comment ref="G110" authorId="0" shapeId="0" xr:uid="{E2DFAF29-2E96-45C9-A52F-4C408BDCA579}">
      <text>
        <r>
          <rPr>
            <sz val="9"/>
            <color indexed="81"/>
            <rFont val="Tahoma"/>
            <family val="2"/>
          </rPr>
          <t>Account_Balance_YTD(acctdept: {Map!F110})</t>
        </r>
      </text>
    </comment>
    <comment ref="H110" authorId="0" shapeId="0" xr:uid="{4904B67C-6CCE-49A7-8A25-00EF27C0820F}">
      <text>
        <r>
          <rPr>
            <sz val="9"/>
            <color indexed="81"/>
            <rFont val="Tahoma"/>
            <family val="2"/>
          </rPr>
          <t>Account_Balance_YTD(acctdept: {Map!G110})</t>
        </r>
      </text>
    </comment>
    <comment ref="I110" authorId="0" shapeId="0" xr:uid="{8B83BD1C-F4A3-464C-AD2A-730B79D6B33B}">
      <text>
        <r>
          <rPr>
            <sz val="9"/>
            <color indexed="81"/>
            <rFont val="Tahoma"/>
            <family val="2"/>
          </rPr>
          <t>Account_Balance_YTD(acctdept: {Map!H110})</t>
        </r>
      </text>
    </comment>
    <comment ref="J110" authorId="0" shapeId="0" xr:uid="{5A79D694-E287-4ECE-9EB7-9C1D006EF79C}">
      <text>
        <r>
          <rPr>
            <sz val="9"/>
            <color indexed="81"/>
            <rFont val="Tahoma"/>
            <family val="2"/>
          </rPr>
          <t>Account_Balance_YTD(acctdept: {Map!I110})</t>
        </r>
      </text>
    </comment>
    <comment ref="K110" authorId="0" shapeId="0" xr:uid="{2CC20069-6665-42DC-BF84-924A2870E382}">
      <text>
        <r>
          <rPr>
            <sz val="9"/>
            <color indexed="81"/>
            <rFont val="Tahoma"/>
            <family val="2"/>
          </rPr>
          <t>Account_Balance_YTD(acctdept: {Map!J110})</t>
        </r>
      </text>
    </comment>
    <comment ref="L110" authorId="0" shapeId="0" xr:uid="{03B84DA5-22EA-4762-8553-CD0C2E7439E8}">
      <text>
        <r>
          <rPr>
            <sz val="9"/>
            <color indexed="81"/>
            <rFont val="Tahoma"/>
            <family val="2"/>
          </rPr>
          <t>Account_Balance_YTD(acctdept: {Map!K110})</t>
        </r>
      </text>
    </comment>
    <comment ref="M110" authorId="0" shapeId="0" xr:uid="{7D637129-BF32-4DD8-B23E-E8FB9B4EC8B5}">
      <text>
        <r>
          <rPr>
            <sz val="9"/>
            <color indexed="81"/>
            <rFont val="Tahoma"/>
            <family val="2"/>
          </rPr>
          <t>Account_Balance_YTD(acctdept: {Map!L110})</t>
        </r>
      </text>
    </comment>
    <comment ref="D111" authorId="0" shapeId="0" xr:uid="{16CDA730-B173-4D16-9E52-CF48B872E13B}">
      <text>
        <r>
          <rPr>
            <sz val="9"/>
            <color indexed="81"/>
            <rFont val="Tahoma"/>
            <family val="2"/>
          </rPr>
          <t>Account_Balance_YTD(acctdept: {Map!C111})</t>
        </r>
      </text>
    </comment>
    <comment ref="E111" authorId="0" shapeId="0" xr:uid="{987A37DD-571B-40EF-B2E9-B8D6760A9EA3}">
      <text>
        <r>
          <rPr>
            <sz val="9"/>
            <color indexed="81"/>
            <rFont val="Tahoma"/>
            <family val="2"/>
          </rPr>
          <t>Account_Balance_YTD(acctdept: {Map!D111})</t>
        </r>
      </text>
    </comment>
    <comment ref="F111" authorId="0" shapeId="0" xr:uid="{DE8B55CD-3A5E-4F9D-B453-1D5D68619F8E}">
      <text>
        <r>
          <rPr>
            <sz val="9"/>
            <color indexed="81"/>
            <rFont val="Tahoma"/>
            <family val="2"/>
          </rPr>
          <t>Account_Balance_YTD(acctdept: {Map!E111})</t>
        </r>
      </text>
    </comment>
    <comment ref="G111" authorId="0" shapeId="0" xr:uid="{7C94CB85-104F-4E3D-A753-C8D6DC5E87E3}">
      <text>
        <r>
          <rPr>
            <sz val="9"/>
            <color indexed="81"/>
            <rFont val="Tahoma"/>
            <family val="2"/>
          </rPr>
          <t>Account_Balance_YTD(acctdept: {Map!F111})</t>
        </r>
      </text>
    </comment>
    <comment ref="H111" authorId="0" shapeId="0" xr:uid="{AE1B84F5-6FE6-466F-A0DB-2BF7E305958A}">
      <text>
        <r>
          <rPr>
            <sz val="9"/>
            <color indexed="81"/>
            <rFont val="Tahoma"/>
            <family val="2"/>
          </rPr>
          <t>Account_Balance_YTD(acctdept: {Map!G111})</t>
        </r>
      </text>
    </comment>
    <comment ref="I111" authorId="0" shapeId="0" xr:uid="{4A865B08-4CF2-454F-8CE0-6A8F3918AC2C}">
      <text>
        <r>
          <rPr>
            <sz val="9"/>
            <color indexed="81"/>
            <rFont val="Tahoma"/>
            <family val="2"/>
          </rPr>
          <t>Account_Balance_YTD(acctdept: {Map!H111})</t>
        </r>
      </text>
    </comment>
    <comment ref="J111" authorId="0" shapeId="0" xr:uid="{8CD984DE-7E21-4740-ADA8-14DCF9BBD4D0}">
      <text>
        <r>
          <rPr>
            <sz val="9"/>
            <color indexed="81"/>
            <rFont val="Tahoma"/>
            <family val="2"/>
          </rPr>
          <t>Account_Balance_YTD(acctdept: {Map!I111})</t>
        </r>
      </text>
    </comment>
    <comment ref="K111" authorId="0" shapeId="0" xr:uid="{9E3CC0FF-D8A7-4A75-96B4-2651FCF7AA1D}">
      <text>
        <r>
          <rPr>
            <sz val="9"/>
            <color indexed="81"/>
            <rFont val="Tahoma"/>
            <family val="2"/>
          </rPr>
          <t>Account_Balance_YTD(acctdept: {Map!J111})</t>
        </r>
      </text>
    </comment>
    <comment ref="L111" authorId="0" shapeId="0" xr:uid="{FFF0497F-887E-418C-9A8B-DC231485142B}">
      <text>
        <r>
          <rPr>
            <sz val="9"/>
            <color indexed="81"/>
            <rFont val="Tahoma"/>
            <family val="2"/>
          </rPr>
          <t>Account_Balance_YTD(acctdept: {Map!K111})</t>
        </r>
      </text>
    </comment>
    <comment ref="M111" authorId="0" shapeId="0" xr:uid="{7057F2F1-FE68-49C4-9234-8C231EE5E51A}">
      <text>
        <r>
          <rPr>
            <sz val="9"/>
            <color indexed="81"/>
            <rFont val="Tahoma"/>
            <family val="2"/>
          </rPr>
          <t>Account_Balance_YTD(acctdept: {Map!L111})</t>
        </r>
      </text>
    </comment>
    <comment ref="D112" authorId="0" shapeId="0" xr:uid="{F7708DB3-4C94-41C2-AF73-D8FDC427FE6A}">
      <text>
        <r>
          <rPr>
            <sz val="9"/>
            <color indexed="81"/>
            <rFont val="Tahoma"/>
            <family val="2"/>
          </rPr>
          <t>Account_Balance_YTD(acctdept: {Map!C112})</t>
        </r>
      </text>
    </comment>
    <comment ref="E112" authorId="0" shapeId="0" xr:uid="{A1CF30BA-A684-4F31-8FE5-4B4B7A9B45C0}">
      <text>
        <r>
          <rPr>
            <sz val="9"/>
            <color indexed="81"/>
            <rFont val="Tahoma"/>
            <family val="2"/>
          </rPr>
          <t>Account_Balance_YTD(acctdept: {Map!D112})</t>
        </r>
      </text>
    </comment>
    <comment ref="F112" authorId="0" shapeId="0" xr:uid="{99DD3C9C-18CE-4F77-AE15-B9743382AE7A}">
      <text>
        <r>
          <rPr>
            <sz val="9"/>
            <color indexed="81"/>
            <rFont val="Tahoma"/>
            <family val="2"/>
          </rPr>
          <t>Account_Balance_YTD(acctdept: {Map!E112})</t>
        </r>
      </text>
    </comment>
    <comment ref="G112" authorId="0" shapeId="0" xr:uid="{6DC297F4-549C-499C-9EA8-7A972A825C7C}">
      <text>
        <r>
          <rPr>
            <sz val="9"/>
            <color indexed="81"/>
            <rFont val="Tahoma"/>
            <family val="2"/>
          </rPr>
          <t>Account_Balance_YTD(acctdept: {Map!F112})</t>
        </r>
      </text>
    </comment>
    <comment ref="H112" authorId="0" shapeId="0" xr:uid="{76C03C2B-B519-4CC8-9512-F803146230CA}">
      <text>
        <r>
          <rPr>
            <sz val="9"/>
            <color indexed="81"/>
            <rFont val="Tahoma"/>
            <family val="2"/>
          </rPr>
          <t>Account_Balance_YTD(acctdept: {Map!G112})</t>
        </r>
      </text>
    </comment>
    <comment ref="I112" authorId="0" shapeId="0" xr:uid="{34746191-8BB2-4927-8DDC-900E07A5C7C6}">
      <text>
        <r>
          <rPr>
            <sz val="9"/>
            <color indexed="81"/>
            <rFont val="Tahoma"/>
            <family val="2"/>
          </rPr>
          <t>Account_Balance_YTD(acctdept: {Map!H112})</t>
        </r>
      </text>
    </comment>
    <comment ref="J112" authorId="0" shapeId="0" xr:uid="{73101D23-8FE2-41D3-B6B0-FF822F73BAC9}">
      <text>
        <r>
          <rPr>
            <sz val="9"/>
            <color indexed="81"/>
            <rFont val="Tahoma"/>
            <family val="2"/>
          </rPr>
          <t>Account_Balance_YTD(acctdept: {Map!I112})</t>
        </r>
      </text>
    </comment>
    <comment ref="K112" authorId="0" shapeId="0" xr:uid="{9554407A-E42D-4C6F-B7D7-4464E85A2135}">
      <text>
        <r>
          <rPr>
            <sz val="9"/>
            <color indexed="81"/>
            <rFont val="Tahoma"/>
            <family val="2"/>
          </rPr>
          <t>Account_Balance_YTD(acctdept: {Map!J112})</t>
        </r>
      </text>
    </comment>
    <comment ref="L112" authorId="0" shapeId="0" xr:uid="{75AB03B8-4684-426E-9CD3-B8E671FCCE3E}">
      <text>
        <r>
          <rPr>
            <sz val="9"/>
            <color indexed="81"/>
            <rFont val="Tahoma"/>
            <family val="2"/>
          </rPr>
          <t>Account_Balance_YTD(acctdept: {Map!K112})</t>
        </r>
      </text>
    </comment>
    <comment ref="M112" authorId="0" shapeId="0" xr:uid="{68E4D029-E12F-497F-BE17-361FC5B5799D}">
      <text>
        <r>
          <rPr>
            <sz val="9"/>
            <color indexed="81"/>
            <rFont val="Tahoma"/>
            <family val="2"/>
          </rPr>
          <t>Account_Balance_YTD(acctdept: {Map!L112})</t>
        </r>
      </text>
    </comment>
    <comment ref="D113" authorId="0" shapeId="0" xr:uid="{95CC05A1-D2C4-493C-B2C3-814AA86EEFB7}">
      <text>
        <r>
          <rPr>
            <sz val="9"/>
            <color indexed="81"/>
            <rFont val="Tahoma"/>
            <family val="2"/>
          </rPr>
          <t>Account_Balance_YTD(acctdept: {Map!C113})</t>
        </r>
      </text>
    </comment>
    <comment ref="E113" authorId="0" shapeId="0" xr:uid="{024A8965-BC9B-43A5-AFE8-DB629A4B9227}">
      <text>
        <r>
          <rPr>
            <sz val="9"/>
            <color indexed="81"/>
            <rFont val="Tahoma"/>
            <family val="2"/>
          </rPr>
          <t>Account_Balance_YTD(acctdept: {Map!D113})</t>
        </r>
      </text>
    </comment>
    <comment ref="F113" authorId="0" shapeId="0" xr:uid="{3E163240-3984-49F2-A24E-21B0BB29AC23}">
      <text>
        <r>
          <rPr>
            <sz val="9"/>
            <color indexed="81"/>
            <rFont val="Tahoma"/>
            <family val="2"/>
          </rPr>
          <t>Account_Balance_YTD(acctdept: {Map!E113})</t>
        </r>
      </text>
    </comment>
    <comment ref="G113" authorId="0" shapeId="0" xr:uid="{7FD80736-57B7-47E8-AADE-824613B63D7A}">
      <text>
        <r>
          <rPr>
            <sz val="9"/>
            <color indexed="81"/>
            <rFont val="Tahoma"/>
            <family val="2"/>
          </rPr>
          <t>Account_Balance_YTD(acctdept: {Map!F113})</t>
        </r>
      </text>
    </comment>
    <comment ref="H113" authorId="0" shapeId="0" xr:uid="{754EA66E-54EF-4270-AC27-5CC4BF2BEC90}">
      <text>
        <r>
          <rPr>
            <sz val="9"/>
            <color indexed="81"/>
            <rFont val="Tahoma"/>
            <family val="2"/>
          </rPr>
          <t>Account_Balance_YTD(acctdept: {Map!G113})</t>
        </r>
      </text>
    </comment>
    <comment ref="I113" authorId="0" shapeId="0" xr:uid="{6EDE8E1B-C8BB-4B40-B976-1360E374168A}">
      <text>
        <r>
          <rPr>
            <sz val="9"/>
            <color indexed="81"/>
            <rFont val="Tahoma"/>
            <family val="2"/>
          </rPr>
          <t>Account_Balance_YTD(acctdept: {Map!H113})</t>
        </r>
      </text>
    </comment>
    <comment ref="J113" authorId="0" shapeId="0" xr:uid="{0A03E920-F6EB-4D37-878F-217AFF150036}">
      <text>
        <r>
          <rPr>
            <sz val="9"/>
            <color indexed="81"/>
            <rFont val="Tahoma"/>
            <family val="2"/>
          </rPr>
          <t>Account_Balance_YTD(acctdept: {Map!I113})</t>
        </r>
      </text>
    </comment>
    <comment ref="K113" authorId="0" shapeId="0" xr:uid="{EE7128B9-DB2E-430C-8BD4-24737E96A87B}">
      <text>
        <r>
          <rPr>
            <sz val="9"/>
            <color indexed="81"/>
            <rFont val="Tahoma"/>
            <family val="2"/>
          </rPr>
          <t>Account_Balance_YTD(acctdept: {Map!J113})</t>
        </r>
      </text>
    </comment>
    <comment ref="L113" authorId="0" shapeId="0" xr:uid="{CE5BF121-1A13-4BD4-B2E2-BA56D8EBB93A}">
      <text>
        <r>
          <rPr>
            <sz val="9"/>
            <color indexed="81"/>
            <rFont val="Tahoma"/>
            <family val="2"/>
          </rPr>
          <t>Account_Balance_YTD(acctdept: {Map!K113})</t>
        </r>
      </text>
    </comment>
    <comment ref="M113" authorId="0" shapeId="0" xr:uid="{6CC75A0D-F35A-4DFE-A28C-675131200B61}">
      <text>
        <r>
          <rPr>
            <sz val="9"/>
            <color indexed="81"/>
            <rFont val="Tahoma"/>
            <family val="2"/>
          </rPr>
          <t>Account_Balance_YTD(acctdept: {Map!L113})</t>
        </r>
      </text>
    </comment>
    <comment ref="D114" authorId="0" shapeId="0" xr:uid="{0508F44A-9CE2-4542-A135-6753F8460B6C}">
      <text>
        <r>
          <rPr>
            <sz val="9"/>
            <color indexed="81"/>
            <rFont val="Tahoma"/>
            <family val="2"/>
          </rPr>
          <t>Account_Balance_YTD(acctdept: {Map!C114})</t>
        </r>
      </text>
    </comment>
    <comment ref="E114" authorId="0" shapeId="0" xr:uid="{34D32A12-9918-4535-9308-404410ED1E0C}">
      <text>
        <r>
          <rPr>
            <sz val="9"/>
            <color indexed="81"/>
            <rFont val="Tahoma"/>
            <family val="2"/>
          </rPr>
          <t>Account_Balance_YTD(acctdept: {Map!D114})</t>
        </r>
      </text>
    </comment>
    <comment ref="F114" authorId="0" shapeId="0" xr:uid="{6FD85A08-1ECB-498E-B45D-0A9A16E2932C}">
      <text>
        <r>
          <rPr>
            <sz val="9"/>
            <color indexed="81"/>
            <rFont val="Tahoma"/>
            <family val="2"/>
          </rPr>
          <t>Account_Balance_YTD(acctdept: {Map!E114})</t>
        </r>
      </text>
    </comment>
    <comment ref="G114" authorId="0" shapeId="0" xr:uid="{53C5A21D-93FF-4D27-8447-D109DE938AEA}">
      <text>
        <r>
          <rPr>
            <sz val="9"/>
            <color indexed="81"/>
            <rFont val="Tahoma"/>
            <family val="2"/>
          </rPr>
          <t>Account_Balance_YTD(acctdept: {Map!F114})</t>
        </r>
      </text>
    </comment>
    <comment ref="H114" authorId="0" shapeId="0" xr:uid="{8CFB4DC2-6A08-4901-9254-88ED77BEE493}">
      <text>
        <r>
          <rPr>
            <sz val="9"/>
            <color indexed="81"/>
            <rFont val="Tahoma"/>
            <family val="2"/>
          </rPr>
          <t>Account_Balance_YTD(acctdept: {Map!G114})</t>
        </r>
      </text>
    </comment>
    <comment ref="I114" authorId="0" shapeId="0" xr:uid="{BCAAE743-DEC9-452A-ADF5-41F96CC84466}">
      <text>
        <r>
          <rPr>
            <sz val="9"/>
            <color indexed="81"/>
            <rFont val="Tahoma"/>
            <family val="2"/>
          </rPr>
          <t>Account_Balance_YTD(acctdept: {Map!H114})</t>
        </r>
      </text>
    </comment>
    <comment ref="J114" authorId="0" shapeId="0" xr:uid="{09C6AA04-0339-4681-8288-B669EA7829E7}">
      <text>
        <r>
          <rPr>
            <sz val="9"/>
            <color indexed="81"/>
            <rFont val="Tahoma"/>
            <family val="2"/>
          </rPr>
          <t>Account_Balance_YTD(acctdept: {Map!I114})</t>
        </r>
      </text>
    </comment>
    <comment ref="K114" authorId="0" shapeId="0" xr:uid="{FF2E3000-D51E-449A-A6EB-4D764FBC9ADE}">
      <text>
        <r>
          <rPr>
            <sz val="9"/>
            <color indexed="81"/>
            <rFont val="Tahoma"/>
            <family val="2"/>
          </rPr>
          <t>Account_Balance_YTD(acctdept: {Map!J114})</t>
        </r>
      </text>
    </comment>
    <comment ref="L114" authorId="0" shapeId="0" xr:uid="{E9EE0FEF-0878-490A-8328-43850F8A3B9F}">
      <text>
        <r>
          <rPr>
            <sz val="9"/>
            <color indexed="81"/>
            <rFont val="Tahoma"/>
            <family val="2"/>
          </rPr>
          <t>Account_Balance_YTD(acctdept: {Map!K114})</t>
        </r>
      </text>
    </comment>
    <comment ref="M114" authorId="0" shapeId="0" xr:uid="{EFF23FAC-6099-42FA-A3FC-30514231EF2F}">
      <text>
        <r>
          <rPr>
            <sz val="9"/>
            <color indexed="81"/>
            <rFont val="Tahoma"/>
            <family val="2"/>
          </rPr>
          <t>Account_Balance_YTD(acctdept: {Map!L114})</t>
        </r>
      </text>
    </comment>
    <comment ref="D115" authorId="0" shapeId="0" xr:uid="{EAAD6235-50C7-4B8D-A171-CCC914A0D223}">
      <text>
        <r>
          <rPr>
            <sz val="9"/>
            <color indexed="81"/>
            <rFont val="Tahoma"/>
            <family val="2"/>
          </rPr>
          <t>Account_Balance_YTD(acctdept: {Map!C115})</t>
        </r>
      </text>
    </comment>
    <comment ref="E115" authorId="0" shapeId="0" xr:uid="{54A5C2A1-888A-4D3F-9807-502546F2EACA}">
      <text>
        <r>
          <rPr>
            <sz val="9"/>
            <color indexed="81"/>
            <rFont val="Tahoma"/>
            <family val="2"/>
          </rPr>
          <t>Account_Balance_YTD(acctdept: {Map!D115})</t>
        </r>
      </text>
    </comment>
    <comment ref="F115" authorId="0" shapeId="0" xr:uid="{3BAA2604-93E6-4FAA-91B3-EAFD4FFDD064}">
      <text>
        <r>
          <rPr>
            <sz val="9"/>
            <color indexed="81"/>
            <rFont val="Tahoma"/>
            <family val="2"/>
          </rPr>
          <t>Account_Balance_YTD(acctdept: {Map!E115})</t>
        </r>
      </text>
    </comment>
    <comment ref="G115" authorId="0" shapeId="0" xr:uid="{D6DADA27-BE08-488D-BAD3-EA5D404735FD}">
      <text>
        <r>
          <rPr>
            <sz val="9"/>
            <color indexed="81"/>
            <rFont val="Tahoma"/>
            <family val="2"/>
          </rPr>
          <t>Account_Balance_YTD(acctdept: {Map!F115})</t>
        </r>
      </text>
    </comment>
    <comment ref="H115" authorId="0" shapeId="0" xr:uid="{B0F77C65-F9FC-4736-B311-E00A32AED914}">
      <text>
        <r>
          <rPr>
            <sz val="9"/>
            <color indexed="81"/>
            <rFont val="Tahoma"/>
            <family val="2"/>
          </rPr>
          <t>Account_Balance_YTD(acctdept: {Map!G115})</t>
        </r>
      </text>
    </comment>
    <comment ref="I115" authorId="0" shapeId="0" xr:uid="{9E37351D-BA24-4104-AF75-2B5470A93F6C}">
      <text>
        <r>
          <rPr>
            <sz val="9"/>
            <color indexed="81"/>
            <rFont val="Tahoma"/>
            <family val="2"/>
          </rPr>
          <t>Account_Balance_YTD(acctdept: {Map!H115})</t>
        </r>
      </text>
    </comment>
    <comment ref="J115" authorId="0" shapeId="0" xr:uid="{61CEB3E0-2C75-4BEC-8973-35419A534863}">
      <text>
        <r>
          <rPr>
            <sz val="9"/>
            <color indexed="81"/>
            <rFont val="Tahoma"/>
            <family val="2"/>
          </rPr>
          <t>Account_Balance_YTD(acctdept: {Map!I115})</t>
        </r>
      </text>
    </comment>
    <comment ref="K115" authorId="0" shapeId="0" xr:uid="{4BDFFEF3-EB99-4F4C-933A-E2FBE33BF310}">
      <text>
        <r>
          <rPr>
            <sz val="9"/>
            <color indexed="81"/>
            <rFont val="Tahoma"/>
            <family val="2"/>
          </rPr>
          <t>Account_Balance_YTD(acctdept: {Map!J115})</t>
        </r>
      </text>
    </comment>
    <comment ref="L115" authorId="0" shapeId="0" xr:uid="{0BE0E9F3-D4EC-44E1-80DB-66C0C708B713}">
      <text>
        <r>
          <rPr>
            <sz val="9"/>
            <color indexed="81"/>
            <rFont val="Tahoma"/>
            <family val="2"/>
          </rPr>
          <t>Account_Balance_YTD(acctdept: {Map!K115})</t>
        </r>
      </text>
    </comment>
    <comment ref="M115" authorId="0" shapeId="0" xr:uid="{B40B0168-BD10-4E92-83B9-D9FB4F2C1BCA}">
      <text>
        <r>
          <rPr>
            <sz val="9"/>
            <color indexed="81"/>
            <rFont val="Tahoma"/>
            <family val="2"/>
          </rPr>
          <t>Account_Balance_YTD(acctdept: {Map!L115})</t>
        </r>
      </text>
    </comment>
    <comment ref="D116" authorId="0" shapeId="0" xr:uid="{54A00F8B-85EE-4D1F-9328-EF24D94BD79A}">
      <text>
        <r>
          <rPr>
            <sz val="9"/>
            <color indexed="81"/>
            <rFont val="Tahoma"/>
            <family val="2"/>
          </rPr>
          <t>Account_Balance_YTD(acctdept: {Map!C116})</t>
        </r>
      </text>
    </comment>
    <comment ref="E116" authorId="0" shapeId="0" xr:uid="{CF78F8F4-5803-4774-93C1-600C0E702985}">
      <text>
        <r>
          <rPr>
            <sz val="9"/>
            <color indexed="81"/>
            <rFont val="Tahoma"/>
            <family val="2"/>
          </rPr>
          <t>Account_Balance_YTD(acctdept: {Map!D116})</t>
        </r>
      </text>
    </comment>
    <comment ref="F116" authorId="0" shapeId="0" xr:uid="{0095187C-65AA-4BC6-8500-6CC78B2E8D48}">
      <text>
        <r>
          <rPr>
            <sz val="9"/>
            <color indexed="81"/>
            <rFont val="Tahoma"/>
            <family val="2"/>
          </rPr>
          <t>Account_Balance_YTD(acctdept: {Map!E116})</t>
        </r>
      </text>
    </comment>
    <comment ref="G116" authorId="0" shapeId="0" xr:uid="{D72DA50B-3486-4CB5-9176-C028018A9DAC}">
      <text>
        <r>
          <rPr>
            <sz val="9"/>
            <color indexed="81"/>
            <rFont val="Tahoma"/>
            <family val="2"/>
          </rPr>
          <t>Account_Balance_YTD(acctdept: {Map!F116})</t>
        </r>
      </text>
    </comment>
    <comment ref="H116" authorId="0" shapeId="0" xr:uid="{3183D3A9-89B2-41A0-BC0E-A044C4535E77}">
      <text>
        <r>
          <rPr>
            <sz val="9"/>
            <color indexed="81"/>
            <rFont val="Tahoma"/>
            <family val="2"/>
          </rPr>
          <t>Account_Balance_YTD(acctdept: {Map!G116})</t>
        </r>
      </text>
    </comment>
    <comment ref="I116" authorId="0" shapeId="0" xr:uid="{B73D41A9-4FF7-4A30-9ECE-62B2C1BAAA2C}">
      <text>
        <r>
          <rPr>
            <sz val="9"/>
            <color indexed="81"/>
            <rFont val="Tahoma"/>
            <family val="2"/>
          </rPr>
          <t>Account_Balance_YTD(acctdept: {Map!H116})</t>
        </r>
      </text>
    </comment>
    <comment ref="J116" authorId="0" shapeId="0" xr:uid="{F000DD90-4B15-4E89-BF3D-974464DB8DF6}">
      <text>
        <r>
          <rPr>
            <sz val="9"/>
            <color indexed="81"/>
            <rFont val="Tahoma"/>
            <family val="2"/>
          </rPr>
          <t>Account_Balance_YTD(acctdept: {Map!I116})</t>
        </r>
      </text>
    </comment>
    <comment ref="K116" authorId="0" shapeId="0" xr:uid="{6D56B7F0-7733-4F1C-BB4A-ECAC05FEA6FF}">
      <text>
        <r>
          <rPr>
            <sz val="9"/>
            <color indexed="81"/>
            <rFont val="Tahoma"/>
            <family val="2"/>
          </rPr>
          <t>Account_Balance_YTD(acctdept: {Map!J116})</t>
        </r>
      </text>
    </comment>
    <comment ref="L116" authorId="0" shapeId="0" xr:uid="{6FB9A696-60B2-45FE-A653-938F2C3DE21B}">
      <text>
        <r>
          <rPr>
            <sz val="9"/>
            <color indexed="81"/>
            <rFont val="Tahoma"/>
            <family val="2"/>
          </rPr>
          <t>Account_Balance_YTD(acctdept: {Map!K116})</t>
        </r>
      </text>
    </comment>
    <comment ref="M116" authorId="0" shapeId="0" xr:uid="{0CD194E0-C7A5-4F1B-862E-4A9D8771D4F5}">
      <text>
        <r>
          <rPr>
            <sz val="9"/>
            <color indexed="81"/>
            <rFont val="Tahoma"/>
            <family val="2"/>
          </rPr>
          <t>Account_Balance_YTD(acctdept: {Map!L116})</t>
        </r>
      </text>
    </comment>
    <comment ref="D117" authorId="0" shapeId="0" xr:uid="{98A811E9-5837-4E9C-BE6B-79167003EFCA}">
      <text>
        <r>
          <rPr>
            <sz val="9"/>
            <color indexed="81"/>
            <rFont val="Tahoma"/>
            <family val="2"/>
          </rPr>
          <t>Account_Balance_YTD(acctdept: {Map!C117})</t>
        </r>
      </text>
    </comment>
    <comment ref="E117" authorId="0" shapeId="0" xr:uid="{A485A3A0-C84C-4434-B917-6F2870A69F48}">
      <text>
        <r>
          <rPr>
            <sz val="9"/>
            <color indexed="81"/>
            <rFont val="Tahoma"/>
            <family val="2"/>
          </rPr>
          <t>Account_Balance_YTD(acctdept: {Map!D117})</t>
        </r>
      </text>
    </comment>
    <comment ref="F117" authorId="0" shapeId="0" xr:uid="{BB96906C-ADDD-4DA0-B812-ECF7AECE2161}">
      <text>
        <r>
          <rPr>
            <sz val="9"/>
            <color indexed="81"/>
            <rFont val="Tahoma"/>
            <family val="2"/>
          </rPr>
          <t>Account_Balance_YTD(acctdept: {Map!E117})</t>
        </r>
      </text>
    </comment>
    <comment ref="G117" authorId="0" shapeId="0" xr:uid="{C3E40056-ADC2-43FF-8FE0-01ADD83E230A}">
      <text>
        <r>
          <rPr>
            <sz val="9"/>
            <color indexed="81"/>
            <rFont val="Tahoma"/>
            <family val="2"/>
          </rPr>
          <t>Account_Balance_YTD(acctdept: {Map!F117})</t>
        </r>
      </text>
    </comment>
    <comment ref="H117" authorId="0" shapeId="0" xr:uid="{033CDA0B-6C09-4487-B095-36D9328B68D6}">
      <text>
        <r>
          <rPr>
            <sz val="9"/>
            <color indexed="81"/>
            <rFont val="Tahoma"/>
            <family val="2"/>
          </rPr>
          <t>Account_Balance_YTD(acctdept: {Map!G117})</t>
        </r>
      </text>
    </comment>
    <comment ref="I117" authorId="0" shapeId="0" xr:uid="{6B6C5914-4F65-45AE-A7E2-AD73601AB6DB}">
      <text>
        <r>
          <rPr>
            <sz val="9"/>
            <color indexed="81"/>
            <rFont val="Tahoma"/>
            <family val="2"/>
          </rPr>
          <t>Account_Balance_YTD(acctdept: {Map!H117})</t>
        </r>
      </text>
    </comment>
    <comment ref="J117" authorId="0" shapeId="0" xr:uid="{07851CF7-F83E-4B16-8233-C0AB6AB2EBFE}">
      <text>
        <r>
          <rPr>
            <sz val="9"/>
            <color indexed="81"/>
            <rFont val="Tahoma"/>
            <family val="2"/>
          </rPr>
          <t>Account_Balance_YTD(acctdept: {Map!I117})</t>
        </r>
      </text>
    </comment>
    <comment ref="K117" authorId="0" shapeId="0" xr:uid="{1D9EE240-CCC9-45B0-A590-2ADB426EA834}">
      <text>
        <r>
          <rPr>
            <sz val="9"/>
            <color indexed="81"/>
            <rFont val="Tahoma"/>
            <family val="2"/>
          </rPr>
          <t>Account_Balance_YTD(acctdept: {Map!J117})</t>
        </r>
      </text>
    </comment>
    <comment ref="L117" authorId="0" shapeId="0" xr:uid="{094E4DAC-35FF-4775-87BD-593B15A574CF}">
      <text>
        <r>
          <rPr>
            <sz val="9"/>
            <color indexed="81"/>
            <rFont val="Tahoma"/>
            <family val="2"/>
          </rPr>
          <t>Account_Balance_YTD(acctdept: {Map!K117})</t>
        </r>
      </text>
    </comment>
    <comment ref="M117" authorId="0" shapeId="0" xr:uid="{EFC7B17C-461E-4B57-9AD2-9DAA5761D3D5}">
      <text>
        <r>
          <rPr>
            <sz val="9"/>
            <color indexed="81"/>
            <rFont val="Tahoma"/>
            <family val="2"/>
          </rPr>
          <t>Account_Balance_YTD(acctdept: {Map!L117})</t>
        </r>
      </text>
    </comment>
    <comment ref="D118" authorId="0" shapeId="0" xr:uid="{9F200AF4-AEB4-4AFF-A8F0-462425480D3F}">
      <text>
        <r>
          <rPr>
            <sz val="9"/>
            <color indexed="81"/>
            <rFont val="Tahoma"/>
            <family val="2"/>
          </rPr>
          <t>Account_Balance_YTD(acctdept: {Map!C118})</t>
        </r>
      </text>
    </comment>
    <comment ref="E118" authorId="0" shapeId="0" xr:uid="{D0DB0579-87A6-464A-AC53-656201328EA0}">
      <text>
        <r>
          <rPr>
            <sz val="9"/>
            <color indexed="81"/>
            <rFont val="Tahoma"/>
            <family val="2"/>
          </rPr>
          <t>Account_Balance_YTD(acctdept: {Map!D118})</t>
        </r>
      </text>
    </comment>
    <comment ref="F118" authorId="0" shapeId="0" xr:uid="{7C48AF67-9E5F-4598-A8B8-2BE659483CC6}">
      <text>
        <r>
          <rPr>
            <sz val="9"/>
            <color indexed="81"/>
            <rFont val="Tahoma"/>
            <family val="2"/>
          </rPr>
          <t>Account_Balance_YTD(acctdept: {Map!E118})</t>
        </r>
      </text>
    </comment>
    <comment ref="G118" authorId="0" shapeId="0" xr:uid="{BCB30DD8-B7AC-4311-8331-219F15F2F8CA}">
      <text>
        <r>
          <rPr>
            <sz val="9"/>
            <color indexed="81"/>
            <rFont val="Tahoma"/>
            <family val="2"/>
          </rPr>
          <t>Account_Balance_YTD(acctdept: {Map!F118})</t>
        </r>
      </text>
    </comment>
    <comment ref="H118" authorId="0" shapeId="0" xr:uid="{7EB55DC0-5736-439E-9D99-C6F23E30A55C}">
      <text>
        <r>
          <rPr>
            <sz val="9"/>
            <color indexed="81"/>
            <rFont val="Tahoma"/>
            <family val="2"/>
          </rPr>
          <t>Account_Balance_YTD(acctdept: {Map!G118})</t>
        </r>
      </text>
    </comment>
    <comment ref="I118" authorId="0" shapeId="0" xr:uid="{0AD0EF64-99AE-47D9-A3CB-F38B1F5D3F01}">
      <text>
        <r>
          <rPr>
            <sz val="9"/>
            <color indexed="81"/>
            <rFont val="Tahoma"/>
            <family val="2"/>
          </rPr>
          <t>Account_Balance_YTD(acctdept: {Map!H118})</t>
        </r>
      </text>
    </comment>
    <comment ref="J118" authorId="0" shapeId="0" xr:uid="{80CBBB10-E790-4013-9B6A-7ECFB26D295B}">
      <text>
        <r>
          <rPr>
            <sz val="9"/>
            <color indexed="81"/>
            <rFont val="Tahoma"/>
            <family val="2"/>
          </rPr>
          <t>Account_Balance_YTD(acctdept: {Map!I118})</t>
        </r>
      </text>
    </comment>
    <comment ref="K118" authorId="0" shapeId="0" xr:uid="{84B870E9-716B-407F-96FE-871E4EED5116}">
      <text>
        <r>
          <rPr>
            <sz val="9"/>
            <color indexed="81"/>
            <rFont val="Tahoma"/>
            <family val="2"/>
          </rPr>
          <t>Account_Balance_YTD(acctdept: {Map!J118})</t>
        </r>
      </text>
    </comment>
    <comment ref="L118" authorId="0" shapeId="0" xr:uid="{6BA2BE16-7F9F-4A3E-8EBF-5A49429641F4}">
      <text>
        <r>
          <rPr>
            <sz val="9"/>
            <color indexed="81"/>
            <rFont val="Tahoma"/>
            <family val="2"/>
          </rPr>
          <t>Account_Balance_YTD(acctdept: {Map!K118})</t>
        </r>
      </text>
    </comment>
    <comment ref="M118" authorId="0" shapeId="0" xr:uid="{6F2A228D-CACC-4BA1-A117-4D2626FE1E3B}">
      <text>
        <r>
          <rPr>
            <sz val="9"/>
            <color indexed="81"/>
            <rFont val="Tahoma"/>
            <family val="2"/>
          </rPr>
          <t>Account_Balance_YTD(acctdept: {Map!L118})</t>
        </r>
      </text>
    </comment>
    <comment ref="D119" authorId="0" shapeId="0" xr:uid="{B38D603E-5B64-4F5A-9D95-BAF128D1D2C6}">
      <text>
        <r>
          <rPr>
            <sz val="9"/>
            <color indexed="81"/>
            <rFont val="Tahoma"/>
            <family val="2"/>
          </rPr>
          <t>Account_Balance_YTD(acctdept: {Map!C119})</t>
        </r>
      </text>
    </comment>
    <comment ref="E119" authorId="0" shapeId="0" xr:uid="{8B4FEB79-662D-4B15-8DE4-B3CBF475D8D0}">
      <text>
        <r>
          <rPr>
            <sz val="9"/>
            <color indexed="81"/>
            <rFont val="Tahoma"/>
            <family val="2"/>
          </rPr>
          <t>Account_Balance_YTD(acctdept: {Map!D119})</t>
        </r>
      </text>
    </comment>
    <comment ref="F119" authorId="0" shapeId="0" xr:uid="{F168F349-9895-4B5C-8487-AD01D178ED8A}">
      <text>
        <r>
          <rPr>
            <sz val="9"/>
            <color indexed="81"/>
            <rFont val="Tahoma"/>
            <family val="2"/>
          </rPr>
          <t>Account_Balance_YTD(acctdept: {Map!E119})</t>
        </r>
      </text>
    </comment>
    <comment ref="G119" authorId="0" shapeId="0" xr:uid="{5E8F998A-E5F9-400E-94BE-1A4E77143601}">
      <text>
        <r>
          <rPr>
            <sz val="9"/>
            <color indexed="81"/>
            <rFont val="Tahoma"/>
            <family val="2"/>
          </rPr>
          <t>Account_Balance_YTD(acctdept: {Map!F119})</t>
        </r>
      </text>
    </comment>
    <comment ref="H119" authorId="0" shapeId="0" xr:uid="{20679CCC-6F45-4D44-8543-B22149195BE5}">
      <text>
        <r>
          <rPr>
            <sz val="9"/>
            <color indexed="81"/>
            <rFont val="Tahoma"/>
            <family val="2"/>
          </rPr>
          <t>Account_Balance_YTD(acctdept: {Map!G119})</t>
        </r>
      </text>
    </comment>
    <comment ref="I119" authorId="0" shapeId="0" xr:uid="{BE95BE58-3C74-4734-9BE6-1106BC06F164}">
      <text>
        <r>
          <rPr>
            <sz val="9"/>
            <color indexed="81"/>
            <rFont val="Tahoma"/>
            <family val="2"/>
          </rPr>
          <t>Account_Balance_YTD(acctdept: {Map!H119})</t>
        </r>
      </text>
    </comment>
    <comment ref="J119" authorId="0" shapeId="0" xr:uid="{25AF7980-D2E1-4DA1-9868-322C9DB5520E}">
      <text>
        <r>
          <rPr>
            <sz val="9"/>
            <color indexed="81"/>
            <rFont val="Tahoma"/>
            <family val="2"/>
          </rPr>
          <t>Account_Balance_YTD(acctdept: {Map!I119})</t>
        </r>
      </text>
    </comment>
    <comment ref="K119" authorId="0" shapeId="0" xr:uid="{56039BB0-2A03-4EA6-8AFA-9EB316736CAA}">
      <text>
        <r>
          <rPr>
            <sz val="9"/>
            <color indexed="81"/>
            <rFont val="Tahoma"/>
            <family val="2"/>
          </rPr>
          <t>Account_Balance_YTD(acctdept: {Map!J119})</t>
        </r>
      </text>
    </comment>
    <comment ref="L119" authorId="0" shapeId="0" xr:uid="{58BFE6CF-397B-49B2-987C-0E89381EB7C1}">
      <text>
        <r>
          <rPr>
            <sz val="9"/>
            <color indexed="81"/>
            <rFont val="Tahoma"/>
            <family val="2"/>
          </rPr>
          <t>Account_Balance_YTD(acctdept: {Map!K119})</t>
        </r>
      </text>
    </comment>
    <comment ref="M119" authorId="0" shapeId="0" xr:uid="{B77D7D00-E3E0-4515-AA3F-EC84F3932788}">
      <text>
        <r>
          <rPr>
            <sz val="9"/>
            <color indexed="81"/>
            <rFont val="Tahoma"/>
            <family val="2"/>
          </rPr>
          <t>Account_Balance_YTD(acctdept: {Map!L119})</t>
        </r>
      </text>
    </comment>
    <comment ref="D120" authorId="0" shapeId="0" xr:uid="{E0A0D1DB-BB8C-4598-8D6B-55FE5AE4F988}">
      <text>
        <r>
          <rPr>
            <sz val="9"/>
            <color indexed="81"/>
            <rFont val="Tahoma"/>
            <family val="2"/>
          </rPr>
          <t>Account_Balance_YTD(acctdept: {Map!C120})</t>
        </r>
      </text>
    </comment>
    <comment ref="E120" authorId="0" shapeId="0" xr:uid="{B95FD626-481A-46D6-9B65-1152AD9967C9}">
      <text>
        <r>
          <rPr>
            <sz val="9"/>
            <color indexed="81"/>
            <rFont val="Tahoma"/>
            <family val="2"/>
          </rPr>
          <t>Account_Balance_YTD(acctdept: {Map!D120})</t>
        </r>
      </text>
    </comment>
    <comment ref="F120" authorId="0" shapeId="0" xr:uid="{627C0405-A05F-4218-AC6B-781ED35F345F}">
      <text>
        <r>
          <rPr>
            <sz val="9"/>
            <color indexed="81"/>
            <rFont val="Tahoma"/>
            <family val="2"/>
          </rPr>
          <t>Account_Balance_YTD(acctdept: {Map!E120})</t>
        </r>
      </text>
    </comment>
    <comment ref="G120" authorId="0" shapeId="0" xr:uid="{F268A456-E810-4412-BF27-9B028BBCA996}">
      <text>
        <r>
          <rPr>
            <sz val="9"/>
            <color indexed="81"/>
            <rFont val="Tahoma"/>
            <family val="2"/>
          </rPr>
          <t>Account_Balance_YTD(acctdept: {Map!F120})</t>
        </r>
      </text>
    </comment>
    <comment ref="H120" authorId="0" shapeId="0" xr:uid="{819C52D8-96C7-4F4A-90FC-FDB94552DF82}">
      <text>
        <r>
          <rPr>
            <sz val="9"/>
            <color indexed="81"/>
            <rFont val="Tahoma"/>
            <family val="2"/>
          </rPr>
          <t>Account_Balance_YTD(acctdept: {Map!G120})</t>
        </r>
      </text>
    </comment>
    <comment ref="I120" authorId="0" shapeId="0" xr:uid="{E46409CC-80D5-4BAD-9667-5525049B289E}">
      <text>
        <r>
          <rPr>
            <sz val="9"/>
            <color indexed="81"/>
            <rFont val="Tahoma"/>
            <family val="2"/>
          </rPr>
          <t>Account_Balance_YTD(acctdept: {Map!H120})</t>
        </r>
      </text>
    </comment>
    <comment ref="J120" authorId="0" shapeId="0" xr:uid="{ADE36E47-73C3-495B-9140-FBC7764E01C2}">
      <text>
        <r>
          <rPr>
            <sz val="9"/>
            <color indexed="81"/>
            <rFont val="Tahoma"/>
            <family val="2"/>
          </rPr>
          <t>Account_Balance_YTD(acctdept: {Map!I120})</t>
        </r>
      </text>
    </comment>
    <comment ref="K120" authorId="0" shapeId="0" xr:uid="{7F4A992D-14D6-4DBD-99B7-90D4A4455E59}">
      <text>
        <r>
          <rPr>
            <sz val="9"/>
            <color indexed="81"/>
            <rFont val="Tahoma"/>
            <family val="2"/>
          </rPr>
          <t>Account_Balance_YTD(acctdept: {Map!J120})</t>
        </r>
      </text>
    </comment>
    <comment ref="L120" authorId="0" shapeId="0" xr:uid="{30290B51-6344-405E-82B1-2A852F91EA58}">
      <text>
        <r>
          <rPr>
            <sz val="9"/>
            <color indexed="81"/>
            <rFont val="Tahoma"/>
            <family val="2"/>
          </rPr>
          <t>Account_Balance_YTD(acctdept: {Map!K120})</t>
        </r>
      </text>
    </comment>
    <comment ref="M120" authorId="0" shapeId="0" xr:uid="{DC1AADF7-AE90-418F-9860-6868EA5C29DD}">
      <text>
        <r>
          <rPr>
            <sz val="9"/>
            <color indexed="81"/>
            <rFont val="Tahoma"/>
            <family val="2"/>
          </rPr>
          <t>Account_Balance_YTD(acctdept: {Map!L120})</t>
        </r>
      </text>
    </comment>
    <comment ref="D121" authorId="0" shapeId="0" xr:uid="{F5A34F6E-13EA-4164-8D33-C62CDDB2F598}">
      <text>
        <r>
          <rPr>
            <sz val="9"/>
            <color indexed="81"/>
            <rFont val="Tahoma"/>
            <family val="2"/>
          </rPr>
          <t>Account_Balance_YTD(acctdept: {Map!C121})</t>
        </r>
      </text>
    </comment>
    <comment ref="E121" authorId="0" shapeId="0" xr:uid="{3AEBF5C1-A137-460C-98F4-CDFDCB68B7A6}">
      <text>
        <r>
          <rPr>
            <sz val="9"/>
            <color indexed="81"/>
            <rFont val="Tahoma"/>
            <family val="2"/>
          </rPr>
          <t>Account_Balance_YTD(acctdept: {Map!D121})</t>
        </r>
      </text>
    </comment>
    <comment ref="F121" authorId="0" shapeId="0" xr:uid="{74C7EB64-FC34-48F6-8B7C-BAB150B78BC8}">
      <text>
        <r>
          <rPr>
            <sz val="9"/>
            <color indexed="81"/>
            <rFont val="Tahoma"/>
            <family val="2"/>
          </rPr>
          <t>Account_Balance_YTD(acctdept: {Map!E121})</t>
        </r>
      </text>
    </comment>
    <comment ref="G121" authorId="0" shapeId="0" xr:uid="{79B73DDE-7E6A-4C44-A198-2960D9D773D5}">
      <text>
        <r>
          <rPr>
            <sz val="9"/>
            <color indexed="81"/>
            <rFont val="Tahoma"/>
            <family val="2"/>
          </rPr>
          <t>Account_Balance_YTD(acctdept: {Map!F121})</t>
        </r>
      </text>
    </comment>
    <comment ref="H121" authorId="0" shapeId="0" xr:uid="{CAFB4D64-521C-4E33-A2D2-9D2E9D6E5AEC}">
      <text>
        <r>
          <rPr>
            <sz val="9"/>
            <color indexed="81"/>
            <rFont val="Tahoma"/>
            <family val="2"/>
          </rPr>
          <t>Account_Balance_YTD(acctdept: {Map!G121})</t>
        </r>
      </text>
    </comment>
    <comment ref="I121" authorId="0" shapeId="0" xr:uid="{7D195478-BFCD-4DD6-8BF8-278DCE64D04A}">
      <text>
        <r>
          <rPr>
            <sz val="9"/>
            <color indexed="81"/>
            <rFont val="Tahoma"/>
            <family val="2"/>
          </rPr>
          <t>Account_Balance_YTD(acctdept: {Map!H121})</t>
        </r>
      </text>
    </comment>
    <comment ref="J121" authorId="0" shapeId="0" xr:uid="{5CCB462E-137A-4616-9CAF-3DC5E568F955}">
      <text>
        <r>
          <rPr>
            <sz val="9"/>
            <color indexed="81"/>
            <rFont val="Tahoma"/>
            <family val="2"/>
          </rPr>
          <t>Account_Balance_YTD(acctdept: {Map!I121})</t>
        </r>
      </text>
    </comment>
    <comment ref="K121" authorId="0" shapeId="0" xr:uid="{EE3EF902-D3C9-47CF-9FE6-EE4CB171833E}">
      <text>
        <r>
          <rPr>
            <sz val="9"/>
            <color indexed="81"/>
            <rFont val="Tahoma"/>
            <family val="2"/>
          </rPr>
          <t>Account_Balance_YTD(acctdept: {Map!J121})</t>
        </r>
      </text>
    </comment>
    <comment ref="L121" authorId="0" shapeId="0" xr:uid="{53B5DF6C-3A2B-4A38-8F6F-3ECB1329225D}">
      <text>
        <r>
          <rPr>
            <sz val="9"/>
            <color indexed="81"/>
            <rFont val="Tahoma"/>
            <family val="2"/>
          </rPr>
          <t>Account_Balance_YTD(acctdept: {Map!K121})</t>
        </r>
      </text>
    </comment>
    <comment ref="M121" authorId="0" shapeId="0" xr:uid="{1F8323C2-5426-4A6C-94E3-290744A20FFE}">
      <text>
        <r>
          <rPr>
            <sz val="9"/>
            <color indexed="81"/>
            <rFont val="Tahoma"/>
            <family val="2"/>
          </rPr>
          <t>Account_Balance_YTD(acctdept: {Map!L121})</t>
        </r>
      </text>
    </comment>
    <comment ref="D122" authorId="0" shapeId="0" xr:uid="{6F90D18A-72DC-4FA0-B1E6-F8C0142F8E87}">
      <text>
        <r>
          <rPr>
            <sz val="9"/>
            <color indexed="81"/>
            <rFont val="Tahoma"/>
            <family val="2"/>
          </rPr>
          <t>Account_Balance_YTD(acctdept: {Map!C122})</t>
        </r>
      </text>
    </comment>
    <comment ref="E122" authorId="0" shapeId="0" xr:uid="{E2C78C1C-D059-4F8D-9E7E-742737084BA3}">
      <text>
        <r>
          <rPr>
            <sz val="9"/>
            <color indexed="81"/>
            <rFont val="Tahoma"/>
            <family val="2"/>
          </rPr>
          <t>Account_Balance_YTD(acctdept: {Map!D122})</t>
        </r>
      </text>
    </comment>
    <comment ref="F122" authorId="0" shapeId="0" xr:uid="{903792E1-4E90-4E73-A1A8-22B98E60A618}">
      <text>
        <r>
          <rPr>
            <sz val="9"/>
            <color indexed="81"/>
            <rFont val="Tahoma"/>
            <family val="2"/>
          </rPr>
          <t>Account_Balance_YTD(acctdept: {Map!E122})</t>
        </r>
      </text>
    </comment>
    <comment ref="G122" authorId="0" shapeId="0" xr:uid="{3636840C-50DD-43A0-A9BB-8D6BC0F00C19}">
      <text>
        <r>
          <rPr>
            <sz val="9"/>
            <color indexed="81"/>
            <rFont val="Tahoma"/>
            <family val="2"/>
          </rPr>
          <t>Account_Balance_YTD(acctdept: {Map!F122})</t>
        </r>
      </text>
    </comment>
    <comment ref="H122" authorId="0" shapeId="0" xr:uid="{2C207440-4420-465E-B504-4CB90EE99AB8}">
      <text>
        <r>
          <rPr>
            <sz val="9"/>
            <color indexed="81"/>
            <rFont val="Tahoma"/>
            <family val="2"/>
          </rPr>
          <t>Account_Balance_YTD(acctdept: {Map!G122})</t>
        </r>
      </text>
    </comment>
    <comment ref="I122" authorId="0" shapeId="0" xr:uid="{E746ADDB-DE03-4450-B9D7-DA0AC5359AE8}">
      <text>
        <r>
          <rPr>
            <sz val="9"/>
            <color indexed="81"/>
            <rFont val="Tahoma"/>
            <family val="2"/>
          </rPr>
          <t>Account_Balance_YTD(acctdept: {Map!H122})</t>
        </r>
      </text>
    </comment>
    <comment ref="J122" authorId="0" shapeId="0" xr:uid="{A142C3FF-39FE-440B-B2A8-FC1837774D02}">
      <text>
        <r>
          <rPr>
            <sz val="9"/>
            <color indexed="81"/>
            <rFont val="Tahoma"/>
            <family val="2"/>
          </rPr>
          <t>Account_Balance_YTD(acctdept: {Map!I122})</t>
        </r>
      </text>
    </comment>
    <comment ref="K122" authorId="0" shapeId="0" xr:uid="{1A547B1D-B803-4F51-AC44-317913279503}">
      <text>
        <r>
          <rPr>
            <sz val="9"/>
            <color indexed="81"/>
            <rFont val="Tahoma"/>
            <family val="2"/>
          </rPr>
          <t>Account_Balance_YTD(acctdept: {Map!J122})</t>
        </r>
      </text>
    </comment>
    <comment ref="L122" authorId="0" shapeId="0" xr:uid="{646871BB-D874-4F19-B9A2-AFAE25FD6D32}">
      <text>
        <r>
          <rPr>
            <sz val="9"/>
            <color indexed="81"/>
            <rFont val="Tahoma"/>
            <family val="2"/>
          </rPr>
          <t>Account_Balance_YTD(acctdept: {Map!K122})</t>
        </r>
      </text>
    </comment>
    <comment ref="M122" authorId="0" shapeId="0" xr:uid="{D6563F78-AEF0-4E2C-9212-3A7DA9DD317C}">
      <text>
        <r>
          <rPr>
            <sz val="9"/>
            <color indexed="81"/>
            <rFont val="Tahoma"/>
            <family val="2"/>
          </rPr>
          <t>Account_Balance_YTD(acctdept: {Map!L122})</t>
        </r>
      </text>
    </comment>
    <comment ref="D123" authorId="0" shapeId="0" xr:uid="{006B5C81-E05A-4B10-85DD-EE79A610ED5E}">
      <text>
        <r>
          <rPr>
            <sz val="9"/>
            <color indexed="81"/>
            <rFont val="Tahoma"/>
            <family val="2"/>
          </rPr>
          <t>Account_Balance_YTD(acctdept: {Map!C123})</t>
        </r>
      </text>
    </comment>
    <comment ref="E123" authorId="0" shapeId="0" xr:uid="{035265B2-2F7C-4768-AA57-B6B9D640E2CC}">
      <text>
        <r>
          <rPr>
            <sz val="9"/>
            <color indexed="81"/>
            <rFont val="Tahoma"/>
            <family val="2"/>
          </rPr>
          <t>Account_Balance_YTD(acctdept: {Map!D123})</t>
        </r>
      </text>
    </comment>
    <comment ref="F123" authorId="0" shapeId="0" xr:uid="{7BEB4E60-E351-4C08-AED0-240CA60EA050}">
      <text>
        <r>
          <rPr>
            <sz val="9"/>
            <color indexed="81"/>
            <rFont val="Tahoma"/>
            <family val="2"/>
          </rPr>
          <t>Account_Balance_YTD(acctdept: {Map!E123})</t>
        </r>
      </text>
    </comment>
    <comment ref="G123" authorId="0" shapeId="0" xr:uid="{B08D2E6E-7268-4923-AAA3-501DB8DC33E6}">
      <text>
        <r>
          <rPr>
            <sz val="9"/>
            <color indexed="81"/>
            <rFont val="Tahoma"/>
            <family val="2"/>
          </rPr>
          <t>Account_Balance_YTD(acctdept: {Map!F123})</t>
        </r>
      </text>
    </comment>
    <comment ref="H123" authorId="0" shapeId="0" xr:uid="{148F56D6-A7EC-4C6A-B0DE-1EE512B3C1C3}">
      <text>
        <r>
          <rPr>
            <sz val="9"/>
            <color indexed="81"/>
            <rFont val="Tahoma"/>
            <family val="2"/>
          </rPr>
          <t>Account_Balance_YTD(acctdept: {Map!G123})</t>
        </r>
      </text>
    </comment>
    <comment ref="I123" authorId="0" shapeId="0" xr:uid="{A52902BA-D73A-4997-B671-AB4E9E9BD57F}">
      <text>
        <r>
          <rPr>
            <sz val="9"/>
            <color indexed="81"/>
            <rFont val="Tahoma"/>
            <family val="2"/>
          </rPr>
          <t>Account_Balance_YTD(acctdept: {Map!H123})</t>
        </r>
      </text>
    </comment>
    <comment ref="J123" authorId="0" shapeId="0" xr:uid="{38637CE3-D26A-4E52-8AA9-924F1E87FA73}">
      <text>
        <r>
          <rPr>
            <sz val="9"/>
            <color indexed="81"/>
            <rFont val="Tahoma"/>
            <family val="2"/>
          </rPr>
          <t>Account_Balance_YTD(acctdept: {Map!I123})</t>
        </r>
      </text>
    </comment>
    <comment ref="K123" authorId="0" shapeId="0" xr:uid="{0FF79D4E-58F5-4AD3-BF4A-8673A7126CDC}">
      <text>
        <r>
          <rPr>
            <sz val="9"/>
            <color indexed="81"/>
            <rFont val="Tahoma"/>
            <family val="2"/>
          </rPr>
          <t>Account_Balance_YTD(acctdept: {Map!J123})</t>
        </r>
      </text>
    </comment>
    <comment ref="L123" authorId="0" shapeId="0" xr:uid="{EFCCED47-353A-4DEA-8722-2DD78DB0896B}">
      <text>
        <r>
          <rPr>
            <sz val="9"/>
            <color indexed="81"/>
            <rFont val="Tahoma"/>
            <family val="2"/>
          </rPr>
          <t>Account_Balance_YTD(acctdept: {Map!K123})</t>
        </r>
      </text>
    </comment>
    <comment ref="M123" authorId="0" shapeId="0" xr:uid="{6F2BA14B-7DBF-430A-8A11-BBF94EF61716}">
      <text>
        <r>
          <rPr>
            <sz val="9"/>
            <color indexed="81"/>
            <rFont val="Tahoma"/>
            <family val="2"/>
          </rPr>
          <t>Account_Balance_YTD(acctdept: {Map!L123})</t>
        </r>
      </text>
    </comment>
    <comment ref="D124" authorId="0" shapeId="0" xr:uid="{56420528-A1AF-4D96-AF69-CBAD6192CB12}">
      <text>
        <r>
          <rPr>
            <sz val="9"/>
            <color indexed="81"/>
            <rFont val="Tahoma"/>
            <family val="2"/>
          </rPr>
          <t>Account_Balance_YTD(acctdept: {Map!C124})</t>
        </r>
      </text>
    </comment>
    <comment ref="E124" authorId="0" shapeId="0" xr:uid="{CAC5F147-894E-456A-9C78-DEF23D8CBEAA}">
      <text>
        <r>
          <rPr>
            <sz val="9"/>
            <color indexed="81"/>
            <rFont val="Tahoma"/>
            <family val="2"/>
          </rPr>
          <t>Account_Balance_YTD(acctdept: {Map!D124})</t>
        </r>
      </text>
    </comment>
    <comment ref="F124" authorId="0" shapeId="0" xr:uid="{AB59B98A-30F5-49D3-9DEC-67F1E219EB28}">
      <text>
        <r>
          <rPr>
            <sz val="9"/>
            <color indexed="81"/>
            <rFont val="Tahoma"/>
            <family val="2"/>
          </rPr>
          <t>Account_Balance_YTD(acctdept: {Map!E124})</t>
        </r>
      </text>
    </comment>
    <comment ref="G124" authorId="0" shapeId="0" xr:uid="{0F68C2A0-D32B-43A3-A13D-0F8006928F94}">
      <text>
        <r>
          <rPr>
            <sz val="9"/>
            <color indexed="81"/>
            <rFont val="Tahoma"/>
            <family val="2"/>
          </rPr>
          <t>Account_Balance_YTD(acctdept: {Map!F124})</t>
        </r>
      </text>
    </comment>
    <comment ref="H124" authorId="0" shapeId="0" xr:uid="{4335BFE5-14A1-46C4-BF71-127A5040BB16}">
      <text>
        <r>
          <rPr>
            <sz val="9"/>
            <color indexed="81"/>
            <rFont val="Tahoma"/>
            <family val="2"/>
          </rPr>
          <t>Account_Balance_YTD(acctdept: {Map!G124})</t>
        </r>
      </text>
    </comment>
    <comment ref="I124" authorId="0" shapeId="0" xr:uid="{2C8E1238-E8ED-416F-8E68-74F39E825ECD}">
      <text>
        <r>
          <rPr>
            <sz val="9"/>
            <color indexed="81"/>
            <rFont val="Tahoma"/>
            <family val="2"/>
          </rPr>
          <t>Account_Balance_YTD(acctdept: {Map!H124})</t>
        </r>
      </text>
    </comment>
    <comment ref="J124" authorId="0" shapeId="0" xr:uid="{B3531F0D-BEC2-4FC4-8882-29DF6C4124C6}">
      <text>
        <r>
          <rPr>
            <sz val="9"/>
            <color indexed="81"/>
            <rFont val="Tahoma"/>
            <family val="2"/>
          </rPr>
          <t>Account_Balance_YTD(acctdept: {Map!I124})</t>
        </r>
      </text>
    </comment>
    <comment ref="K124" authorId="0" shapeId="0" xr:uid="{DCDA9BCE-505D-4F16-A894-45E54D1E9046}">
      <text>
        <r>
          <rPr>
            <sz val="9"/>
            <color indexed="81"/>
            <rFont val="Tahoma"/>
            <family val="2"/>
          </rPr>
          <t>Account_Balance_YTD(acctdept: {Map!J124})</t>
        </r>
      </text>
    </comment>
    <comment ref="L124" authorId="0" shapeId="0" xr:uid="{0E9F2F40-3584-43B3-92F2-B345D7BBBEAA}">
      <text>
        <r>
          <rPr>
            <sz val="9"/>
            <color indexed="81"/>
            <rFont val="Tahoma"/>
            <family val="2"/>
          </rPr>
          <t>Account_Balance_YTD(acctdept: {Map!K124})</t>
        </r>
      </text>
    </comment>
    <comment ref="M124" authorId="0" shapeId="0" xr:uid="{F699B3CA-6709-4CEA-BF82-A89423FC4512}">
      <text>
        <r>
          <rPr>
            <sz val="9"/>
            <color indexed="81"/>
            <rFont val="Tahoma"/>
            <family val="2"/>
          </rPr>
          <t>Account_Balance_YTD(acctdept: {Map!L124})</t>
        </r>
      </text>
    </comment>
    <comment ref="D125" authorId="0" shapeId="0" xr:uid="{38E30FA6-FAB8-40E4-A9F7-943337A57DF2}">
      <text>
        <r>
          <rPr>
            <sz val="9"/>
            <color indexed="81"/>
            <rFont val="Tahoma"/>
            <family val="2"/>
          </rPr>
          <t>Account_Balance_YTD(acctdept: {Map!C125})</t>
        </r>
      </text>
    </comment>
    <comment ref="E125" authorId="0" shapeId="0" xr:uid="{34E28CF7-37C4-47FE-99A2-E369B39329A3}">
      <text>
        <r>
          <rPr>
            <sz val="9"/>
            <color indexed="81"/>
            <rFont val="Tahoma"/>
            <family val="2"/>
          </rPr>
          <t>Account_Balance_YTD(acctdept: {Map!D125})</t>
        </r>
      </text>
    </comment>
    <comment ref="F125" authorId="0" shapeId="0" xr:uid="{5335A1B0-E77B-4326-872D-C21DB00B4973}">
      <text>
        <r>
          <rPr>
            <sz val="9"/>
            <color indexed="81"/>
            <rFont val="Tahoma"/>
            <family val="2"/>
          </rPr>
          <t>Account_Balance_YTD(acctdept: {Map!E125})</t>
        </r>
      </text>
    </comment>
    <comment ref="G125" authorId="0" shapeId="0" xr:uid="{45C1E526-31A6-4D2B-AFBE-0E828E055101}">
      <text>
        <r>
          <rPr>
            <sz val="9"/>
            <color indexed="81"/>
            <rFont val="Tahoma"/>
            <family val="2"/>
          </rPr>
          <t>Account_Balance_YTD(acctdept: {Map!F125})</t>
        </r>
      </text>
    </comment>
    <comment ref="H125" authorId="0" shapeId="0" xr:uid="{AD267F9A-6B55-4DB6-A82A-D773B300E3D4}">
      <text>
        <r>
          <rPr>
            <sz val="9"/>
            <color indexed="81"/>
            <rFont val="Tahoma"/>
            <family val="2"/>
          </rPr>
          <t>Account_Balance_YTD(acctdept: {Map!G125})</t>
        </r>
      </text>
    </comment>
    <comment ref="I125" authorId="0" shapeId="0" xr:uid="{3BB94668-6FF0-4FE4-B674-238782903492}">
      <text>
        <r>
          <rPr>
            <sz val="9"/>
            <color indexed="81"/>
            <rFont val="Tahoma"/>
            <family val="2"/>
          </rPr>
          <t>Account_Balance_YTD(acctdept: {Map!H125})</t>
        </r>
      </text>
    </comment>
    <comment ref="J125" authorId="0" shapeId="0" xr:uid="{EEDA83EC-38B6-41DC-AF75-0BB83854E701}">
      <text>
        <r>
          <rPr>
            <sz val="9"/>
            <color indexed="81"/>
            <rFont val="Tahoma"/>
            <family val="2"/>
          </rPr>
          <t>Account_Balance_YTD(acctdept: {Map!I125})</t>
        </r>
      </text>
    </comment>
    <comment ref="K125" authorId="0" shapeId="0" xr:uid="{0F7D341E-7DEC-437D-B1C4-28F6F48E12B8}">
      <text>
        <r>
          <rPr>
            <sz val="9"/>
            <color indexed="81"/>
            <rFont val="Tahoma"/>
            <family val="2"/>
          </rPr>
          <t>Account_Balance_YTD(acctdept: {Map!J125})</t>
        </r>
      </text>
    </comment>
    <comment ref="L125" authorId="0" shapeId="0" xr:uid="{4E234D3F-6516-456B-9D3D-3456D191F20B}">
      <text>
        <r>
          <rPr>
            <sz val="9"/>
            <color indexed="81"/>
            <rFont val="Tahoma"/>
            <family val="2"/>
          </rPr>
          <t>Account_Balance_YTD(acctdept: {Map!K125})</t>
        </r>
      </text>
    </comment>
    <comment ref="M125" authorId="0" shapeId="0" xr:uid="{5A516D7F-F033-473E-A73B-C4BB95A60CDB}">
      <text>
        <r>
          <rPr>
            <sz val="9"/>
            <color indexed="81"/>
            <rFont val="Tahoma"/>
            <family val="2"/>
          </rPr>
          <t>Account_Balance_YTD(acctdept: {Map!L125})</t>
        </r>
      </text>
    </comment>
    <comment ref="D126" authorId="0" shapeId="0" xr:uid="{059646D8-6619-4B5D-AA21-B4D51D9CFE36}">
      <text>
        <r>
          <rPr>
            <sz val="9"/>
            <color indexed="81"/>
            <rFont val="Tahoma"/>
            <family val="2"/>
          </rPr>
          <t>Account_Balance_YTD(acctdept: {Map!C126})</t>
        </r>
      </text>
    </comment>
    <comment ref="E126" authorId="0" shapeId="0" xr:uid="{D35DF3C3-222F-4E42-BA11-E3FDB1CC5EA0}">
      <text>
        <r>
          <rPr>
            <sz val="9"/>
            <color indexed="81"/>
            <rFont val="Tahoma"/>
            <family val="2"/>
          </rPr>
          <t>Account_Balance_YTD(acctdept: {Map!D126})</t>
        </r>
      </text>
    </comment>
    <comment ref="F126" authorId="0" shapeId="0" xr:uid="{E0887D50-9EEE-401F-843A-F92238B4E2D0}">
      <text>
        <r>
          <rPr>
            <sz val="9"/>
            <color indexed="81"/>
            <rFont val="Tahoma"/>
            <family val="2"/>
          </rPr>
          <t>Account_Balance_YTD(acctdept: {Map!E126})</t>
        </r>
      </text>
    </comment>
    <comment ref="G126" authorId="0" shapeId="0" xr:uid="{137DA357-0E60-42D7-A1BD-DA26533353EA}">
      <text>
        <r>
          <rPr>
            <sz val="9"/>
            <color indexed="81"/>
            <rFont val="Tahoma"/>
            <family val="2"/>
          </rPr>
          <t>Account_Balance_YTD(acctdept: {Map!F126})</t>
        </r>
      </text>
    </comment>
    <comment ref="H126" authorId="0" shapeId="0" xr:uid="{020D3F90-C044-40F1-A31C-00993BB5726D}">
      <text>
        <r>
          <rPr>
            <sz val="9"/>
            <color indexed="81"/>
            <rFont val="Tahoma"/>
            <family val="2"/>
          </rPr>
          <t>Account_Balance_YTD(acctdept: {Map!G126})</t>
        </r>
      </text>
    </comment>
    <comment ref="I126" authorId="0" shapeId="0" xr:uid="{9234ADF4-5CEC-4DCD-B2C3-EAE956F82169}">
      <text>
        <r>
          <rPr>
            <sz val="9"/>
            <color indexed="81"/>
            <rFont val="Tahoma"/>
            <family val="2"/>
          </rPr>
          <t>Account_Balance_YTD(acctdept: {Map!H126})</t>
        </r>
      </text>
    </comment>
    <comment ref="J126" authorId="0" shapeId="0" xr:uid="{E99B24C2-D406-4BA0-878B-32793870A31F}">
      <text>
        <r>
          <rPr>
            <sz val="9"/>
            <color indexed="81"/>
            <rFont val="Tahoma"/>
            <family val="2"/>
          </rPr>
          <t>Account_Balance_YTD(acctdept: {Map!I126})</t>
        </r>
      </text>
    </comment>
    <comment ref="K126" authorId="0" shapeId="0" xr:uid="{6D1C975F-BA63-4D0F-B5A5-306AAE81B3F0}">
      <text>
        <r>
          <rPr>
            <sz val="9"/>
            <color indexed="81"/>
            <rFont val="Tahoma"/>
            <family val="2"/>
          </rPr>
          <t>Account_Balance_YTD(acctdept: {Map!J126})</t>
        </r>
      </text>
    </comment>
    <comment ref="L126" authorId="0" shapeId="0" xr:uid="{A7A59147-6CB1-4D3A-985C-91DCE065F3FB}">
      <text>
        <r>
          <rPr>
            <sz val="9"/>
            <color indexed="81"/>
            <rFont val="Tahoma"/>
            <family val="2"/>
          </rPr>
          <t>Account_Balance_YTD(acctdept: {Map!K126})</t>
        </r>
      </text>
    </comment>
    <comment ref="M126" authorId="0" shapeId="0" xr:uid="{080E741F-CB4C-48D2-B3A9-A014BC2249C1}">
      <text>
        <r>
          <rPr>
            <sz val="9"/>
            <color indexed="81"/>
            <rFont val="Tahoma"/>
            <family val="2"/>
          </rPr>
          <t>Account_Balance_YTD(acctdept: {Map!L126})</t>
        </r>
      </text>
    </comment>
    <comment ref="D127" authorId="0" shapeId="0" xr:uid="{DBA99321-185E-42BA-AAC8-6118A2EDCBB1}">
      <text>
        <r>
          <rPr>
            <sz val="9"/>
            <color indexed="81"/>
            <rFont val="Tahoma"/>
            <family val="2"/>
          </rPr>
          <t>Account_Balance_YTD(acctdept: {Map!C127})</t>
        </r>
      </text>
    </comment>
    <comment ref="E127" authorId="0" shapeId="0" xr:uid="{A9695E79-9E05-4EB8-A913-D8CB3D950EBC}">
      <text>
        <r>
          <rPr>
            <sz val="9"/>
            <color indexed="81"/>
            <rFont val="Tahoma"/>
            <family val="2"/>
          </rPr>
          <t>Account_Balance_YTD(acctdept: {Map!D127})</t>
        </r>
      </text>
    </comment>
    <comment ref="F127" authorId="0" shapeId="0" xr:uid="{81D9AAFE-A12F-4A1F-B2CC-60F955A0ED83}">
      <text>
        <r>
          <rPr>
            <sz val="9"/>
            <color indexed="81"/>
            <rFont val="Tahoma"/>
            <family val="2"/>
          </rPr>
          <t>Account_Balance_YTD(acctdept: {Map!E127})</t>
        </r>
      </text>
    </comment>
    <comment ref="G127" authorId="0" shapeId="0" xr:uid="{48FB66EF-34E6-4847-A6D6-2571B6BF31EC}">
      <text>
        <r>
          <rPr>
            <sz val="9"/>
            <color indexed="81"/>
            <rFont val="Tahoma"/>
            <family val="2"/>
          </rPr>
          <t>Account_Balance_YTD(acctdept: {Map!F127})</t>
        </r>
      </text>
    </comment>
    <comment ref="H127" authorId="0" shapeId="0" xr:uid="{B4A08F2E-8DCE-4312-AE61-CDF41E335F7E}">
      <text>
        <r>
          <rPr>
            <sz val="9"/>
            <color indexed="81"/>
            <rFont val="Tahoma"/>
            <family val="2"/>
          </rPr>
          <t>Account_Balance_YTD(acctdept: {Map!G127})</t>
        </r>
      </text>
    </comment>
    <comment ref="I127" authorId="0" shapeId="0" xr:uid="{21F404E4-AB6D-42F7-B09D-848976D80906}">
      <text>
        <r>
          <rPr>
            <sz val="9"/>
            <color indexed="81"/>
            <rFont val="Tahoma"/>
            <family val="2"/>
          </rPr>
          <t>Account_Balance_YTD(acctdept: {Map!H127})</t>
        </r>
      </text>
    </comment>
    <comment ref="J127" authorId="0" shapeId="0" xr:uid="{D2BF77E5-F0B9-45A7-A95E-AEAD7A2B66E8}">
      <text>
        <r>
          <rPr>
            <sz val="9"/>
            <color indexed="81"/>
            <rFont val="Tahoma"/>
            <family val="2"/>
          </rPr>
          <t>Account_Balance_YTD(acctdept: {Map!I127})</t>
        </r>
      </text>
    </comment>
    <comment ref="K127" authorId="0" shapeId="0" xr:uid="{6D7D6C56-741E-42B1-BF90-E6DCEF349CE9}">
      <text>
        <r>
          <rPr>
            <sz val="9"/>
            <color indexed="81"/>
            <rFont val="Tahoma"/>
            <family val="2"/>
          </rPr>
          <t>Account_Balance_YTD(acctdept: {Map!J127})</t>
        </r>
      </text>
    </comment>
    <comment ref="L127" authorId="0" shapeId="0" xr:uid="{35B88B87-6A45-4D82-91EC-6B596A1485D8}">
      <text>
        <r>
          <rPr>
            <sz val="9"/>
            <color indexed="81"/>
            <rFont val="Tahoma"/>
            <family val="2"/>
          </rPr>
          <t>Account_Balance_YTD(acctdept: {Map!K127})</t>
        </r>
      </text>
    </comment>
    <comment ref="M127" authorId="0" shapeId="0" xr:uid="{46F4C125-FB7E-492C-92C1-1E4A8C482D51}">
      <text>
        <r>
          <rPr>
            <sz val="9"/>
            <color indexed="81"/>
            <rFont val="Tahoma"/>
            <family val="2"/>
          </rPr>
          <t>Account_Balance_YTD(acctdept: {Map!L127})</t>
        </r>
      </text>
    </comment>
    <comment ref="D128" authorId="0" shapeId="0" xr:uid="{A4F8FA9A-7552-443F-8D9E-B1A7ACA5C291}">
      <text>
        <r>
          <rPr>
            <sz val="9"/>
            <color indexed="81"/>
            <rFont val="Tahoma"/>
            <family val="2"/>
          </rPr>
          <t>Account_Balance_YTD(acctdept: {Map!C128})</t>
        </r>
      </text>
    </comment>
    <comment ref="E128" authorId="0" shapeId="0" xr:uid="{9DC64F1A-820A-42C6-A0F8-EA5A7E12C73F}">
      <text>
        <r>
          <rPr>
            <sz val="9"/>
            <color indexed="81"/>
            <rFont val="Tahoma"/>
            <family val="2"/>
          </rPr>
          <t>Account_Balance_YTD(acctdept: {Map!D128})</t>
        </r>
      </text>
    </comment>
    <comment ref="F128" authorId="0" shapeId="0" xr:uid="{D9DBD6C0-753E-41D6-8D40-35E53BDBD2B6}">
      <text>
        <r>
          <rPr>
            <sz val="9"/>
            <color indexed="81"/>
            <rFont val="Tahoma"/>
            <family val="2"/>
          </rPr>
          <t>Account_Balance_YTD(acctdept: {Map!E128})</t>
        </r>
      </text>
    </comment>
    <comment ref="G128" authorId="0" shapeId="0" xr:uid="{3D00FD1C-B765-47B4-BA21-2E8953A31FA8}">
      <text>
        <r>
          <rPr>
            <sz val="9"/>
            <color indexed="81"/>
            <rFont val="Tahoma"/>
            <family val="2"/>
          </rPr>
          <t>Account_Balance_YTD(acctdept: {Map!F128})</t>
        </r>
      </text>
    </comment>
    <comment ref="H128" authorId="0" shapeId="0" xr:uid="{E579D2AE-25C5-4316-AE84-39010C04B873}">
      <text>
        <r>
          <rPr>
            <sz val="9"/>
            <color indexed="81"/>
            <rFont val="Tahoma"/>
            <family val="2"/>
          </rPr>
          <t>Account_Balance_YTD(acctdept: {Map!G128})</t>
        </r>
      </text>
    </comment>
    <comment ref="I128" authorId="0" shapeId="0" xr:uid="{A1AE5574-B82D-4BF8-ADD0-F8125AA3C24D}">
      <text>
        <r>
          <rPr>
            <sz val="9"/>
            <color indexed="81"/>
            <rFont val="Tahoma"/>
            <family val="2"/>
          </rPr>
          <t>Account_Balance_YTD(acctdept: {Map!H128})</t>
        </r>
      </text>
    </comment>
    <comment ref="J128" authorId="0" shapeId="0" xr:uid="{BD314F85-94E2-4921-BECA-8028A545E994}">
      <text>
        <r>
          <rPr>
            <sz val="9"/>
            <color indexed="81"/>
            <rFont val="Tahoma"/>
            <family val="2"/>
          </rPr>
          <t>Account_Balance_YTD(acctdept: {Map!I128})</t>
        </r>
      </text>
    </comment>
    <comment ref="K128" authorId="0" shapeId="0" xr:uid="{3FEA4613-D3F2-47ED-9DDE-0B23C4107323}">
      <text>
        <r>
          <rPr>
            <sz val="9"/>
            <color indexed="81"/>
            <rFont val="Tahoma"/>
            <family val="2"/>
          </rPr>
          <t>Account_Balance_YTD(acctdept: {Map!J128})</t>
        </r>
      </text>
    </comment>
    <comment ref="L128" authorId="0" shapeId="0" xr:uid="{74EB1F42-16AA-48EE-87BD-28870CD5DB5C}">
      <text>
        <r>
          <rPr>
            <sz val="9"/>
            <color indexed="81"/>
            <rFont val="Tahoma"/>
            <family val="2"/>
          </rPr>
          <t>Account_Balance_YTD(acctdept: {Map!K128})</t>
        </r>
      </text>
    </comment>
    <comment ref="M128" authorId="0" shapeId="0" xr:uid="{EF9904B0-2B47-4ADB-9BFF-683811509BF5}">
      <text>
        <r>
          <rPr>
            <sz val="9"/>
            <color indexed="81"/>
            <rFont val="Tahoma"/>
            <family val="2"/>
          </rPr>
          <t>Account_Balance_YTD(acctdept: {Map!L128})</t>
        </r>
      </text>
    </comment>
    <comment ref="D129" authorId="0" shapeId="0" xr:uid="{8E188018-8F51-4510-B7D3-B9EF6DBB9C9A}">
      <text>
        <r>
          <rPr>
            <sz val="9"/>
            <color indexed="81"/>
            <rFont val="Tahoma"/>
            <family val="2"/>
          </rPr>
          <t>Account_Balance_YTD(acctdept: {Map!C129})</t>
        </r>
      </text>
    </comment>
    <comment ref="E129" authorId="0" shapeId="0" xr:uid="{75D02E10-3B8C-4BA2-9119-F34C8A1B4B41}">
      <text>
        <r>
          <rPr>
            <sz val="9"/>
            <color indexed="81"/>
            <rFont val="Tahoma"/>
            <family val="2"/>
          </rPr>
          <t>Account_Balance_YTD(acctdept: {Map!D129})</t>
        </r>
      </text>
    </comment>
    <comment ref="F129" authorId="0" shapeId="0" xr:uid="{C4F8A8CB-3966-4F69-B296-188BB4879A4E}">
      <text>
        <r>
          <rPr>
            <sz val="9"/>
            <color indexed="81"/>
            <rFont val="Tahoma"/>
            <family val="2"/>
          </rPr>
          <t>Account_Balance_YTD(acctdept: {Map!E129})</t>
        </r>
      </text>
    </comment>
    <comment ref="G129" authorId="0" shapeId="0" xr:uid="{9CA99DDF-82F7-47E9-8D2B-AC3C8542BEDB}">
      <text>
        <r>
          <rPr>
            <sz val="9"/>
            <color indexed="81"/>
            <rFont val="Tahoma"/>
            <family val="2"/>
          </rPr>
          <t>Account_Balance_YTD(acctdept: {Map!F129})</t>
        </r>
      </text>
    </comment>
    <comment ref="H129" authorId="0" shapeId="0" xr:uid="{0A7CBEAF-7489-4F2A-9371-AC06616B9112}">
      <text>
        <r>
          <rPr>
            <sz val="9"/>
            <color indexed="81"/>
            <rFont val="Tahoma"/>
            <family val="2"/>
          </rPr>
          <t>Account_Balance_YTD(acctdept: {Map!G129})</t>
        </r>
      </text>
    </comment>
    <comment ref="I129" authorId="0" shapeId="0" xr:uid="{C2823F33-3075-48FF-A4B2-2D658C6355AC}">
      <text>
        <r>
          <rPr>
            <sz val="9"/>
            <color indexed="81"/>
            <rFont val="Tahoma"/>
            <family val="2"/>
          </rPr>
          <t>Account_Balance_YTD(acctdept: {Map!H129})</t>
        </r>
      </text>
    </comment>
    <comment ref="J129" authorId="0" shapeId="0" xr:uid="{8D456C73-2C9F-47FE-B401-A1B9E82F9A06}">
      <text>
        <r>
          <rPr>
            <sz val="9"/>
            <color indexed="81"/>
            <rFont val="Tahoma"/>
            <family val="2"/>
          </rPr>
          <t>Account_Balance_YTD(acctdept: {Map!I129})</t>
        </r>
      </text>
    </comment>
    <comment ref="K129" authorId="0" shapeId="0" xr:uid="{B5310F21-EBD6-40A3-85F7-3C28F199D8C4}">
      <text>
        <r>
          <rPr>
            <sz val="9"/>
            <color indexed="81"/>
            <rFont val="Tahoma"/>
            <family val="2"/>
          </rPr>
          <t>Account_Balance_YTD(acctdept: {Map!J129})</t>
        </r>
      </text>
    </comment>
    <comment ref="L129" authorId="0" shapeId="0" xr:uid="{B376888F-8D39-486E-B41B-D835CEB2B835}">
      <text>
        <r>
          <rPr>
            <sz val="9"/>
            <color indexed="81"/>
            <rFont val="Tahoma"/>
            <family val="2"/>
          </rPr>
          <t>Account_Balance_YTD(acctdept: {Map!K129})</t>
        </r>
      </text>
    </comment>
    <comment ref="M129" authorId="0" shapeId="0" xr:uid="{BA0B6683-D4FC-4E1C-A3E7-9D2BE4E085D2}">
      <text>
        <r>
          <rPr>
            <sz val="9"/>
            <color indexed="81"/>
            <rFont val="Tahoma"/>
            <family val="2"/>
          </rPr>
          <t>Account_Balance_YTD(acctdept: {Map!L129})</t>
        </r>
      </text>
    </comment>
    <comment ref="D130" authorId="0" shapeId="0" xr:uid="{813E896D-8DD2-45AD-9982-C16A72F0920B}">
      <text>
        <r>
          <rPr>
            <sz val="9"/>
            <color indexed="81"/>
            <rFont val="Tahoma"/>
            <family val="2"/>
          </rPr>
          <t>Account_Balance_YTD(acctdept: {Map!C130})</t>
        </r>
      </text>
    </comment>
    <comment ref="E130" authorId="0" shapeId="0" xr:uid="{A8465D4C-7844-4299-9201-835896C840B0}">
      <text>
        <r>
          <rPr>
            <sz val="9"/>
            <color indexed="81"/>
            <rFont val="Tahoma"/>
            <family val="2"/>
          </rPr>
          <t>Account_Balance_YTD(acctdept: {Map!D130})</t>
        </r>
      </text>
    </comment>
    <comment ref="F130" authorId="0" shapeId="0" xr:uid="{F1B989F5-D080-4A59-8B1C-AB0902B6D7DB}">
      <text>
        <r>
          <rPr>
            <sz val="9"/>
            <color indexed="81"/>
            <rFont val="Tahoma"/>
            <family val="2"/>
          </rPr>
          <t>Account_Balance_YTD(acctdept: {Map!E130})</t>
        </r>
      </text>
    </comment>
    <comment ref="G130" authorId="0" shapeId="0" xr:uid="{7F0FCDF7-C7A4-415A-821F-1843DC5C4D7A}">
      <text>
        <r>
          <rPr>
            <sz val="9"/>
            <color indexed="81"/>
            <rFont val="Tahoma"/>
            <family val="2"/>
          </rPr>
          <t>Account_Balance_YTD(acctdept: {Map!F130})</t>
        </r>
      </text>
    </comment>
    <comment ref="H130" authorId="0" shapeId="0" xr:uid="{3F509C15-9CC6-431E-8314-B0D54E0F1534}">
      <text>
        <r>
          <rPr>
            <sz val="9"/>
            <color indexed="81"/>
            <rFont val="Tahoma"/>
            <family val="2"/>
          </rPr>
          <t>Account_Balance_YTD(acctdept: {Map!G130})</t>
        </r>
      </text>
    </comment>
    <comment ref="I130" authorId="0" shapeId="0" xr:uid="{FC9B8205-6C2F-4F32-A535-016F096AB0E3}">
      <text>
        <r>
          <rPr>
            <sz val="9"/>
            <color indexed="81"/>
            <rFont val="Tahoma"/>
            <family val="2"/>
          </rPr>
          <t>Account_Balance_YTD(acctdept: {Map!H130})</t>
        </r>
      </text>
    </comment>
    <comment ref="J130" authorId="0" shapeId="0" xr:uid="{BDB28BB4-F577-49AF-B723-F85C65B8CFDB}">
      <text>
        <r>
          <rPr>
            <sz val="9"/>
            <color indexed="81"/>
            <rFont val="Tahoma"/>
            <family val="2"/>
          </rPr>
          <t>Account_Balance_YTD(acctdept: {Map!I130})</t>
        </r>
      </text>
    </comment>
    <comment ref="K130" authorId="0" shapeId="0" xr:uid="{87D0A10A-85AD-49EA-821A-6EF8480B3787}">
      <text>
        <r>
          <rPr>
            <sz val="9"/>
            <color indexed="81"/>
            <rFont val="Tahoma"/>
            <family val="2"/>
          </rPr>
          <t>Account_Balance_YTD(acctdept: {Map!J130})</t>
        </r>
      </text>
    </comment>
    <comment ref="L130" authorId="0" shapeId="0" xr:uid="{A8BBB875-6611-4DEF-9C08-612A4FC00422}">
      <text>
        <r>
          <rPr>
            <sz val="9"/>
            <color indexed="81"/>
            <rFont val="Tahoma"/>
            <family val="2"/>
          </rPr>
          <t>Account_Balance_YTD(acctdept: {Map!K130})</t>
        </r>
      </text>
    </comment>
    <comment ref="M130" authorId="0" shapeId="0" xr:uid="{38B18394-B3EF-41CE-BC70-B44104D4D81A}">
      <text>
        <r>
          <rPr>
            <sz val="9"/>
            <color indexed="81"/>
            <rFont val="Tahoma"/>
            <family val="2"/>
          </rPr>
          <t>Account_Balance_YTD(acctdept: {Map!L130})</t>
        </r>
      </text>
    </comment>
    <comment ref="D131" authorId="0" shapeId="0" xr:uid="{125E548E-C52B-4EF9-B599-150C6B5D2B63}">
      <text>
        <r>
          <rPr>
            <sz val="9"/>
            <color indexed="81"/>
            <rFont val="Tahoma"/>
            <family val="2"/>
          </rPr>
          <t>Account_Balance_YTD(acctdept: {Map!C131})</t>
        </r>
      </text>
    </comment>
    <comment ref="E131" authorId="0" shapeId="0" xr:uid="{6412FFF1-2294-4EA0-8D45-4F19E5AEF92C}">
      <text>
        <r>
          <rPr>
            <sz val="9"/>
            <color indexed="81"/>
            <rFont val="Tahoma"/>
            <family val="2"/>
          </rPr>
          <t>Account_Balance_YTD(acctdept: {Map!D131})</t>
        </r>
      </text>
    </comment>
    <comment ref="F131" authorId="0" shapeId="0" xr:uid="{87EB4007-FF4A-46C0-990B-78A95D731CE1}">
      <text>
        <r>
          <rPr>
            <sz val="9"/>
            <color indexed="81"/>
            <rFont val="Tahoma"/>
            <family val="2"/>
          </rPr>
          <t>Account_Balance_YTD(acctdept: {Map!E131})</t>
        </r>
      </text>
    </comment>
    <comment ref="G131" authorId="0" shapeId="0" xr:uid="{7D6A811F-237B-4D32-AC22-2846A0B79420}">
      <text>
        <r>
          <rPr>
            <sz val="9"/>
            <color indexed="81"/>
            <rFont val="Tahoma"/>
            <family val="2"/>
          </rPr>
          <t>Account_Balance_YTD(acctdept: {Map!F131})</t>
        </r>
      </text>
    </comment>
    <comment ref="H131" authorId="0" shapeId="0" xr:uid="{BE702B55-0BBD-4A16-B411-04E78C06B7F0}">
      <text>
        <r>
          <rPr>
            <sz val="9"/>
            <color indexed="81"/>
            <rFont val="Tahoma"/>
            <family val="2"/>
          </rPr>
          <t>Account_Balance_YTD(acctdept: {Map!G131})</t>
        </r>
      </text>
    </comment>
    <comment ref="I131" authorId="0" shapeId="0" xr:uid="{E043AC3B-99F0-4926-BC27-7E3D2E483C44}">
      <text>
        <r>
          <rPr>
            <sz val="9"/>
            <color indexed="81"/>
            <rFont val="Tahoma"/>
            <family val="2"/>
          </rPr>
          <t>Account_Balance_YTD(acctdept: {Map!H131})</t>
        </r>
      </text>
    </comment>
    <comment ref="J131" authorId="0" shapeId="0" xr:uid="{FB6111D0-33BD-48A4-B28B-7BDC33AEA385}">
      <text>
        <r>
          <rPr>
            <sz val="9"/>
            <color indexed="81"/>
            <rFont val="Tahoma"/>
            <family val="2"/>
          </rPr>
          <t>Account_Balance_YTD(acctdept: {Map!I131})</t>
        </r>
      </text>
    </comment>
    <comment ref="K131" authorId="0" shapeId="0" xr:uid="{E14FF6E0-896C-4D3D-95A6-3CB8EBDFA0C8}">
      <text>
        <r>
          <rPr>
            <sz val="9"/>
            <color indexed="81"/>
            <rFont val="Tahoma"/>
            <family val="2"/>
          </rPr>
          <t>Account_Balance_YTD(acctdept: {Map!J131})</t>
        </r>
      </text>
    </comment>
    <comment ref="L131" authorId="0" shapeId="0" xr:uid="{306DE846-FA7C-499C-B098-C4E4A4B694E4}">
      <text>
        <r>
          <rPr>
            <sz val="9"/>
            <color indexed="81"/>
            <rFont val="Tahoma"/>
            <family val="2"/>
          </rPr>
          <t>Account_Balance_YTD(acctdept: {Map!K131})</t>
        </r>
      </text>
    </comment>
    <comment ref="M131" authorId="0" shapeId="0" xr:uid="{1CD1C969-CDD8-43D2-A7BA-31BB996A8161}">
      <text>
        <r>
          <rPr>
            <sz val="9"/>
            <color indexed="81"/>
            <rFont val="Tahoma"/>
            <family val="2"/>
          </rPr>
          <t>Account_Balance_YTD(acctdept: {Map!L131})</t>
        </r>
      </text>
    </comment>
    <comment ref="D132" authorId="0" shapeId="0" xr:uid="{8DF3AD29-6B65-4352-A32C-AD5E7F769FC7}">
      <text>
        <r>
          <rPr>
            <sz val="9"/>
            <color indexed="81"/>
            <rFont val="Tahoma"/>
            <family val="2"/>
          </rPr>
          <t>Account_Balance_YTD(acctdept: {Map!C132})</t>
        </r>
      </text>
    </comment>
    <comment ref="E132" authorId="0" shapeId="0" xr:uid="{6A2A9807-75C7-492E-9ADB-104767034FEB}">
      <text>
        <r>
          <rPr>
            <sz val="9"/>
            <color indexed="81"/>
            <rFont val="Tahoma"/>
            <family val="2"/>
          </rPr>
          <t>Account_Balance_YTD(acctdept: {Map!D132})</t>
        </r>
      </text>
    </comment>
    <comment ref="F132" authorId="0" shapeId="0" xr:uid="{0FE8158F-BAC5-464D-8016-BF292BDFFB3F}">
      <text>
        <r>
          <rPr>
            <sz val="9"/>
            <color indexed="81"/>
            <rFont val="Tahoma"/>
            <family val="2"/>
          </rPr>
          <t>Account_Balance_YTD(acctdept: {Map!E132})</t>
        </r>
      </text>
    </comment>
    <comment ref="G132" authorId="0" shapeId="0" xr:uid="{0A941FF4-60C2-423F-BA8C-AD614E46DAB5}">
      <text>
        <r>
          <rPr>
            <sz val="9"/>
            <color indexed="81"/>
            <rFont val="Tahoma"/>
            <family val="2"/>
          </rPr>
          <t>Account_Balance_YTD(acctdept: {Map!F132})</t>
        </r>
      </text>
    </comment>
    <comment ref="H132" authorId="0" shapeId="0" xr:uid="{27FE9769-02A5-484D-8EAE-8CF31B5FFB12}">
      <text>
        <r>
          <rPr>
            <sz val="9"/>
            <color indexed="81"/>
            <rFont val="Tahoma"/>
            <family val="2"/>
          </rPr>
          <t>Account_Balance_YTD(acctdept: {Map!G132})</t>
        </r>
      </text>
    </comment>
    <comment ref="I132" authorId="0" shapeId="0" xr:uid="{0371FFE2-612C-4B98-BD9B-45410BF96F01}">
      <text>
        <r>
          <rPr>
            <sz val="9"/>
            <color indexed="81"/>
            <rFont val="Tahoma"/>
            <family val="2"/>
          </rPr>
          <t>Account_Balance_YTD(acctdept: {Map!H132})</t>
        </r>
      </text>
    </comment>
    <comment ref="J132" authorId="0" shapeId="0" xr:uid="{F0B6C67B-5690-47F7-BEE5-AB59E4F12187}">
      <text>
        <r>
          <rPr>
            <sz val="9"/>
            <color indexed="81"/>
            <rFont val="Tahoma"/>
            <family val="2"/>
          </rPr>
          <t>Account_Balance_YTD(acctdept: {Map!I132})</t>
        </r>
      </text>
    </comment>
    <comment ref="K132" authorId="0" shapeId="0" xr:uid="{4EB2EA71-709A-49E1-A4BE-173DFD12C3D1}">
      <text>
        <r>
          <rPr>
            <sz val="9"/>
            <color indexed="81"/>
            <rFont val="Tahoma"/>
            <family val="2"/>
          </rPr>
          <t>Account_Balance_YTD(acctdept: {Map!J132})</t>
        </r>
      </text>
    </comment>
    <comment ref="L132" authorId="0" shapeId="0" xr:uid="{35221A49-EE4C-4726-9C79-69043243945F}">
      <text>
        <r>
          <rPr>
            <sz val="9"/>
            <color indexed="81"/>
            <rFont val="Tahoma"/>
            <family val="2"/>
          </rPr>
          <t>Account_Balance_YTD(acctdept: {Map!K132})</t>
        </r>
      </text>
    </comment>
    <comment ref="M132" authorId="0" shapeId="0" xr:uid="{09163FDA-A013-4D19-BC0C-72328E68BC05}">
      <text>
        <r>
          <rPr>
            <sz val="9"/>
            <color indexed="81"/>
            <rFont val="Tahoma"/>
            <family val="2"/>
          </rPr>
          <t>Account_Balance_YTD(acctdept: {Map!L132})</t>
        </r>
      </text>
    </comment>
    <comment ref="D133" authorId="0" shapeId="0" xr:uid="{7555D5C3-08BC-42E2-9A16-4EBC9E8A23A3}">
      <text>
        <r>
          <rPr>
            <sz val="9"/>
            <color indexed="81"/>
            <rFont val="Tahoma"/>
            <family val="2"/>
          </rPr>
          <t>Account_Balance_YTD(acctdept: {Map!C133})</t>
        </r>
      </text>
    </comment>
    <comment ref="E133" authorId="0" shapeId="0" xr:uid="{E771F7AC-25FD-4593-84DE-83BABCCA1718}">
      <text>
        <r>
          <rPr>
            <sz val="9"/>
            <color indexed="81"/>
            <rFont val="Tahoma"/>
            <family val="2"/>
          </rPr>
          <t>Account_Balance_YTD(acctdept: {Map!D133})</t>
        </r>
      </text>
    </comment>
    <comment ref="F133" authorId="0" shapeId="0" xr:uid="{F6EF16D6-A762-4C49-ACF4-5B36676925FD}">
      <text>
        <r>
          <rPr>
            <sz val="9"/>
            <color indexed="81"/>
            <rFont val="Tahoma"/>
            <family val="2"/>
          </rPr>
          <t>Account_Balance_YTD(acctdept: {Map!E133})</t>
        </r>
      </text>
    </comment>
    <comment ref="G133" authorId="0" shapeId="0" xr:uid="{4900EB3A-0127-4242-AE31-FBC63222F502}">
      <text>
        <r>
          <rPr>
            <sz val="9"/>
            <color indexed="81"/>
            <rFont val="Tahoma"/>
            <family val="2"/>
          </rPr>
          <t>Account_Balance_YTD(acctdept: {Map!F133})</t>
        </r>
      </text>
    </comment>
    <comment ref="H133" authorId="0" shapeId="0" xr:uid="{2CEBE1B0-1CBD-43BE-A75B-1C81F9FCA44E}">
      <text>
        <r>
          <rPr>
            <sz val="9"/>
            <color indexed="81"/>
            <rFont val="Tahoma"/>
            <family val="2"/>
          </rPr>
          <t>Account_Balance_YTD(acctdept: {Map!G133})</t>
        </r>
      </text>
    </comment>
    <comment ref="I133" authorId="0" shapeId="0" xr:uid="{26B7665B-E5B0-4595-ADD4-8712A639F4BF}">
      <text>
        <r>
          <rPr>
            <sz val="9"/>
            <color indexed="81"/>
            <rFont val="Tahoma"/>
            <family val="2"/>
          </rPr>
          <t>Account_Balance_YTD(acctdept: {Map!H133})</t>
        </r>
      </text>
    </comment>
    <comment ref="J133" authorId="0" shapeId="0" xr:uid="{31D5E203-B395-4445-97DC-AAA44E0C2524}">
      <text>
        <r>
          <rPr>
            <sz val="9"/>
            <color indexed="81"/>
            <rFont val="Tahoma"/>
            <family val="2"/>
          </rPr>
          <t>Account_Balance_YTD(acctdept: {Map!I133})</t>
        </r>
      </text>
    </comment>
    <comment ref="K133" authorId="0" shapeId="0" xr:uid="{7175534A-CE8D-41C3-8DB9-E9A32F38A788}">
      <text>
        <r>
          <rPr>
            <sz val="9"/>
            <color indexed="81"/>
            <rFont val="Tahoma"/>
            <family val="2"/>
          </rPr>
          <t>Account_Balance_YTD(acctdept: {Map!J133})</t>
        </r>
      </text>
    </comment>
    <comment ref="L133" authorId="0" shapeId="0" xr:uid="{B717F8C8-B7DF-40AE-8CBD-E163153ABDA4}">
      <text>
        <r>
          <rPr>
            <sz val="9"/>
            <color indexed="81"/>
            <rFont val="Tahoma"/>
            <family val="2"/>
          </rPr>
          <t>Account_Balance_YTD(acctdept: {Map!K133})</t>
        </r>
      </text>
    </comment>
    <comment ref="M133" authorId="0" shapeId="0" xr:uid="{11910918-5F0E-482F-8B7F-884F6FA8CC07}">
      <text>
        <r>
          <rPr>
            <sz val="9"/>
            <color indexed="81"/>
            <rFont val="Tahoma"/>
            <family val="2"/>
          </rPr>
          <t>Account_Balance_YTD(acctdept: {Map!L133})</t>
        </r>
      </text>
    </comment>
    <comment ref="D134" authorId="0" shapeId="0" xr:uid="{17FD70FB-AAF2-4F50-B5C7-C93326EC7F88}">
      <text>
        <r>
          <rPr>
            <sz val="9"/>
            <color indexed="81"/>
            <rFont val="Tahoma"/>
            <family val="2"/>
          </rPr>
          <t>Account_Balance_YTD(acctdept: {Map!C134})</t>
        </r>
      </text>
    </comment>
    <comment ref="E134" authorId="0" shapeId="0" xr:uid="{EC4B798E-F15A-4136-B11D-49AAE1DC4C60}">
      <text>
        <r>
          <rPr>
            <sz val="9"/>
            <color indexed="81"/>
            <rFont val="Tahoma"/>
            <family val="2"/>
          </rPr>
          <t>Account_Balance_YTD(acctdept: {Map!D134})</t>
        </r>
      </text>
    </comment>
    <comment ref="F134" authorId="0" shapeId="0" xr:uid="{352F82A9-F1A3-4A37-A0CB-0710C7807FEE}">
      <text>
        <r>
          <rPr>
            <sz val="9"/>
            <color indexed="81"/>
            <rFont val="Tahoma"/>
            <family val="2"/>
          </rPr>
          <t>Account_Balance_YTD(acctdept: {Map!E134})</t>
        </r>
      </text>
    </comment>
    <comment ref="G134" authorId="0" shapeId="0" xr:uid="{C258C7C5-10C0-4677-BAF4-9B30FA2AB8AA}">
      <text>
        <r>
          <rPr>
            <sz val="9"/>
            <color indexed="81"/>
            <rFont val="Tahoma"/>
            <family val="2"/>
          </rPr>
          <t>Account_Balance_YTD(acctdept: {Map!F134})</t>
        </r>
      </text>
    </comment>
    <comment ref="H134" authorId="0" shapeId="0" xr:uid="{3B420BCB-D8FE-4318-82E5-10C1F730A8D0}">
      <text>
        <r>
          <rPr>
            <sz val="9"/>
            <color indexed="81"/>
            <rFont val="Tahoma"/>
            <family val="2"/>
          </rPr>
          <t>Account_Balance_YTD(acctdept: {Map!G134})</t>
        </r>
      </text>
    </comment>
    <comment ref="I134" authorId="0" shapeId="0" xr:uid="{5617DD1D-ABE0-44A8-B197-7A98E872BDC7}">
      <text>
        <r>
          <rPr>
            <sz val="9"/>
            <color indexed="81"/>
            <rFont val="Tahoma"/>
            <family val="2"/>
          </rPr>
          <t>Account_Balance_YTD(acctdept: {Map!H134})</t>
        </r>
      </text>
    </comment>
    <comment ref="J134" authorId="0" shapeId="0" xr:uid="{0D912AAE-5F3E-4CA5-BAAA-1737E0C4A141}">
      <text>
        <r>
          <rPr>
            <sz val="9"/>
            <color indexed="81"/>
            <rFont val="Tahoma"/>
            <family val="2"/>
          </rPr>
          <t>Account_Balance_YTD(acctdept: {Map!I134})</t>
        </r>
      </text>
    </comment>
    <comment ref="K134" authorId="0" shapeId="0" xr:uid="{5D959F56-08B9-4802-8A73-8A4AEC2FDBCB}">
      <text>
        <r>
          <rPr>
            <sz val="9"/>
            <color indexed="81"/>
            <rFont val="Tahoma"/>
            <family val="2"/>
          </rPr>
          <t>Account_Balance_YTD(acctdept: {Map!J134})</t>
        </r>
      </text>
    </comment>
    <comment ref="L134" authorId="0" shapeId="0" xr:uid="{44ED39D5-CA9A-40A5-A886-780E63152B2D}">
      <text>
        <r>
          <rPr>
            <sz val="9"/>
            <color indexed="81"/>
            <rFont val="Tahoma"/>
            <family val="2"/>
          </rPr>
          <t>Account_Balance_YTD(acctdept: {Map!K134})</t>
        </r>
      </text>
    </comment>
    <comment ref="M134" authorId="0" shapeId="0" xr:uid="{CE6FD58E-5B3B-43F4-B105-9DDABEBF0111}">
      <text>
        <r>
          <rPr>
            <sz val="9"/>
            <color indexed="81"/>
            <rFont val="Tahoma"/>
            <family val="2"/>
          </rPr>
          <t>Account_Balance_YTD(acctdept: {Map!L134})</t>
        </r>
      </text>
    </comment>
    <comment ref="D135" authorId="0" shapeId="0" xr:uid="{9B823FDE-E9A8-447B-B908-3D916AB042C2}">
      <text>
        <r>
          <rPr>
            <sz val="9"/>
            <color indexed="81"/>
            <rFont val="Tahoma"/>
            <family val="2"/>
          </rPr>
          <t>Account_Balance_YTD(acctdept: {Map!C135})</t>
        </r>
      </text>
    </comment>
    <comment ref="E135" authorId="0" shapeId="0" xr:uid="{2F3D5B44-1C78-4E5B-B0B3-385B15F3F181}">
      <text>
        <r>
          <rPr>
            <sz val="9"/>
            <color indexed="81"/>
            <rFont val="Tahoma"/>
            <family val="2"/>
          </rPr>
          <t>Account_Balance_YTD(acctdept: {Map!D135})</t>
        </r>
      </text>
    </comment>
    <comment ref="F135" authorId="0" shapeId="0" xr:uid="{92B95E1B-5BCC-4386-AE26-C3245435CEC8}">
      <text>
        <r>
          <rPr>
            <sz val="9"/>
            <color indexed="81"/>
            <rFont val="Tahoma"/>
            <family val="2"/>
          </rPr>
          <t>Account_Balance_YTD(acctdept: {Map!E135})</t>
        </r>
      </text>
    </comment>
    <comment ref="G135" authorId="0" shapeId="0" xr:uid="{9E4EDF97-D126-4723-B32A-CBCB6D64D476}">
      <text>
        <r>
          <rPr>
            <sz val="9"/>
            <color indexed="81"/>
            <rFont val="Tahoma"/>
            <family val="2"/>
          </rPr>
          <t>Account_Balance_YTD(acctdept: {Map!F135})</t>
        </r>
      </text>
    </comment>
    <comment ref="H135" authorId="0" shapeId="0" xr:uid="{F37B095C-2BD8-4573-8C94-9825F94D3481}">
      <text>
        <r>
          <rPr>
            <sz val="9"/>
            <color indexed="81"/>
            <rFont val="Tahoma"/>
            <family val="2"/>
          </rPr>
          <t>Account_Balance_YTD(acctdept: {Map!G135})</t>
        </r>
      </text>
    </comment>
    <comment ref="I135" authorId="0" shapeId="0" xr:uid="{51057BAC-E905-4D7D-94D7-A1F4388B6A01}">
      <text>
        <r>
          <rPr>
            <sz val="9"/>
            <color indexed="81"/>
            <rFont val="Tahoma"/>
            <family val="2"/>
          </rPr>
          <t>Account_Balance_YTD(acctdept: {Map!H135})</t>
        </r>
      </text>
    </comment>
    <comment ref="J135" authorId="0" shapeId="0" xr:uid="{299E3B62-FF59-43AD-8D10-1E097AD288B7}">
      <text>
        <r>
          <rPr>
            <sz val="9"/>
            <color indexed="81"/>
            <rFont val="Tahoma"/>
            <family val="2"/>
          </rPr>
          <t>Account_Balance_YTD(acctdept: {Map!I135})</t>
        </r>
      </text>
    </comment>
    <comment ref="K135" authorId="0" shapeId="0" xr:uid="{8B6E874B-573F-4982-9304-219B0B10E35D}">
      <text>
        <r>
          <rPr>
            <sz val="9"/>
            <color indexed="81"/>
            <rFont val="Tahoma"/>
            <family val="2"/>
          </rPr>
          <t>Account_Balance_YTD(acctdept: {Map!J135})</t>
        </r>
      </text>
    </comment>
    <comment ref="L135" authorId="0" shapeId="0" xr:uid="{B6FD6F20-7206-42D7-A022-395F434BED88}">
      <text>
        <r>
          <rPr>
            <sz val="9"/>
            <color indexed="81"/>
            <rFont val="Tahoma"/>
            <family val="2"/>
          </rPr>
          <t>Account_Balance_YTD(acctdept: {Map!K135})</t>
        </r>
      </text>
    </comment>
    <comment ref="M135" authorId="0" shapeId="0" xr:uid="{F727F94C-81E7-4800-8B28-B675BFBDE194}">
      <text>
        <r>
          <rPr>
            <sz val="9"/>
            <color indexed="81"/>
            <rFont val="Tahoma"/>
            <family val="2"/>
          </rPr>
          <t>Account_Balance_YTD(acctdept: {Map!L135})</t>
        </r>
      </text>
    </comment>
    <comment ref="D136" authorId="0" shapeId="0" xr:uid="{3B7E5BFD-5487-4109-B242-BC528D7A47FE}">
      <text>
        <r>
          <rPr>
            <sz val="9"/>
            <color indexed="81"/>
            <rFont val="Tahoma"/>
            <family val="2"/>
          </rPr>
          <t>Account_Balance_YTD(acctdept: {Map!C136})</t>
        </r>
      </text>
    </comment>
    <comment ref="E136" authorId="0" shapeId="0" xr:uid="{523FC8E0-6722-403E-9979-ABF1CB753C08}">
      <text>
        <r>
          <rPr>
            <sz val="9"/>
            <color indexed="81"/>
            <rFont val="Tahoma"/>
            <family val="2"/>
          </rPr>
          <t>Account_Balance_YTD(acctdept: {Map!D136})</t>
        </r>
      </text>
    </comment>
    <comment ref="F136" authorId="0" shapeId="0" xr:uid="{60F707B3-FCE8-4E5C-9348-72BA112A0F87}">
      <text>
        <r>
          <rPr>
            <sz val="9"/>
            <color indexed="81"/>
            <rFont val="Tahoma"/>
            <family val="2"/>
          </rPr>
          <t>Account_Balance_YTD(acctdept: {Map!E136})</t>
        </r>
      </text>
    </comment>
    <comment ref="G136" authorId="0" shapeId="0" xr:uid="{1D1C9638-3D65-4D20-B10C-5EAD92B5DF2D}">
      <text>
        <r>
          <rPr>
            <sz val="9"/>
            <color indexed="81"/>
            <rFont val="Tahoma"/>
            <family val="2"/>
          </rPr>
          <t>Account_Balance_YTD(acctdept: {Map!F136})</t>
        </r>
      </text>
    </comment>
    <comment ref="H136" authorId="0" shapeId="0" xr:uid="{7DEF8FD4-56C7-423A-90B8-131A9B328935}">
      <text>
        <r>
          <rPr>
            <sz val="9"/>
            <color indexed="81"/>
            <rFont val="Tahoma"/>
            <family val="2"/>
          </rPr>
          <t>Account_Balance_YTD(acctdept: {Map!G136})</t>
        </r>
      </text>
    </comment>
    <comment ref="I136" authorId="0" shapeId="0" xr:uid="{CFAF0675-6440-48DE-932E-D478287AC17C}">
      <text>
        <r>
          <rPr>
            <sz val="9"/>
            <color indexed="81"/>
            <rFont val="Tahoma"/>
            <family val="2"/>
          </rPr>
          <t>Account_Balance_YTD(acctdept: {Map!H136})</t>
        </r>
      </text>
    </comment>
    <comment ref="J136" authorId="0" shapeId="0" xr:uid="{6F09BAD0-9EA5-4EB5-B543-4CDB4B18F7F0}">
      <text>
        <r>
          <rPr>
            <sz val="9"/>
            <color indexed="81"/>
            <rFont val="Tahoma"/>
            <family val="2"/>
          </rPr>
          <t>Account_Balance_YTD(acctdept: {Map!I136})</t>
        </r>
      </text>
    </comment>
    <comment ref="K136" authorId="0" shapeId="0" xr:uid="{D7111404-7ED0-4717-88C0-75C496879D97}">
      <text>
        <r>
          <rPr>
            <sz val="9"/>
            <color indexed="81"/>
            <rFont val="Tahoma"/>
            <family val="2"/>
          </rPr>
          <t>Account_Balance_YTD(acctdept: {Map!J136})</t>
        </r>
      </text>
    </comment>
    <comment ref="L136" authorId="0" shapeId="0" xr:uid="{BE2CBF12-1C25-45CA-AA8A-B8D11A451371}">
      <text>
        <r>
          <rPr>
            <sz val="9"/>
            <color indexed="81"/>
            <rFont val="Tahoma"/>
            <family val="2"/>
          </rPr>
          <t>Account_Balance_YTD(acctdept: {Map!K136})</t>
        </r>
      </text>
    </comment>
    <comment ref="M136" authorId="0" shapeId="0" xr:uid="{D144E737-BC4E-4A9B-9D8F-38A4F2E7C5ED}">
      <text>
        <r>
          <rPr>
            <sz val="9"/>
            <color indexed="81"/>
            <rFont val="Tahoma"/>
            <family val="2"/>
          </rPr>
          <t>Account_Balance_YTD(acctdept: {Map!L136})</t>
        </r>
      </text>
    </comment>
    <comment ref="D137" authorId="0" shapeId="0" xr:uid="{C90BE118-F2F7-4A9E-B439-9DBCD430B00B}">
      <text>
        <r>
          <rPr>
            <sz val="9"/>
            <color indexed="81"/>
            <rFont val="Tahoma"/>
            <family val="2"/>
          </rPr>
          <t>Account_Balance_YTD(acctdept: {Map!C137})</t>
        </r>
      </text>
    </comment>
    <comment ref="E137" authorId="0" shapeId="0" xr:uid="{64AA93B2-5034-4AAC-88A3-807163328E3B}">
      <text>
        <r>
          <rPr>
            <sz val="9"/>
            <color indexed="81"/>
            <rFont val="Tahoma"/>
            <family val="2"/>
          </rPr>
          <t>Account_Balance_YTD(acctdept: {Map!D137})</t>
        </r>
      </text>
    </comment>
    <comment ref="F137" authorId="0" shapeId="0" xr:uid="{5FE01E29-FAAD-460F-9688-58AB88843F3E}">
      <text>
        <r>
          <rPr>
            <sz val="9"/>
            <color indexed="81"/>
            <rFont val="Tahoma"/>
            <family val="2"/>
          </rPr>
          <t>Account_Balance_YTD(acctdept: {Map!E137})</t>
        </r>
      </text>
    </comment>
    <comment ref="G137" authorId="0" shapeId="0" xr:uid="{207A59F0-007E-4896-8144-B4E75690A769}">
      <text>
        <r>
          <rPr>
            <sz val="9"/>
            <color indexed="81"/>
            <rFont val="Tahoma"/>
            <family val="2"/>
          </rPr>
          <t>Account_Balance_YTD(acctdept: {Map!F137})</t>
        </r>
      </text>
    </comment>
    <comment ref="H137" authorId="0" shapeId="0" xr:uid="{7D6319BC-E760-4E4B-BF51-C3B8047ECDF5}">
      <text>
        <r>
          <rPr>
            <sz val="9"/>
            <color indexed="81"/>
            <rFont val="Tahoma"/>
            <family val="2"/>
          </rPr>
          <t>Account_Balance_YTD(acctdept: {Map!G137})</t>
        </r>
      </text>
    </comment>
    <comment ref="I137" authorId="0" shapeId="0" xr:uid="{CDE4458B-0CFA-43DE-9F8F-845483A876A8}">
      <text>
        <r>
          <rPr>
            <sz val="9"/>
            <color indexed="81"/>
            <rFont val="Tahoma"/>
            <family val="2"/>
          </rPr>
          <t>Account_Balance_YTD(acctdept: {Map!H137})</t>
        </r>
      </text>
    </comment>
    <comment ref="J137" authorId="0" shapeId="0" xr:uid="{73627BB4-6B7B-4D67-8B13-74F8AAC714CD}">
      <text>
        <r>
          <rPr>
            <sz val="9"/>
            <color indexed="81"/>
            <rFont val="Tahoma"/>
            <family val="2"/>
          </rPr>
          <t>Account_Balance_YTD(acctdept: {Map!I137})</t>
        </r>
      </text>
    </comment>
    <comment ref="K137" authorId="0" shapeId="0" xr:uid="{9F489AB7-DA5F-4C2C-9D80-C4C34019A228}">
      <text>
        <r>
          <rPr>
            <sz val="9"/>
            <color indexed="81"/>
            <rFont val="Tahoma"/>
            <family val="2"/>
          </rPr>
          <t>Account_Balance_YTD(acctdept: {Map!J137})</t>
        </r>
      </text>
    </comment>
    <comment ref="L137" authorId="0" shapeId="0" xr:uid="{5DED0C3A-8863-4AA5-9FBF-DE7B87EF51E9}">
      <text>
        <r>
          <rPr>
            <sz val="9"/>
            <color indexed="81"/>
            <rFont val="Tahoma"/>
            <family val="2"/>
          </rPr>
          <t>Account_Balance_YTD(acctdept: {Map!K137})</t>
        </r>
      </text>
    </comment>
    <comment ref="M137" authorId="0" shapeId="0" xr:uid="{FE87C644-63D3-48BD-8115-DCBA78614978}">
      <text>
        <r>
          <rPr>
            <sz val="9"/>
            <color indexed="81"/>
            <rFont val="Tahoma"/>
            <family val="2"/>
          </rPr>
          <t>Account_Balance_YTD(acctdept: {Map!L137})</t>
        </r>
      </text>
    </comment>
    <comment ref="D138" authorId="0" shapeId="0" xr:uid="{5756AD9D-D92D-43F6-85C3-1BF6542FE688}">
      <text>
        <r>
          <rPr>
            <sz val="9"/>
            <color indexed="81"/>
            <rFont val="Tahoma"/>
            <family val="2"/>
          </rPr>
          <t>Account_Balance_YTD(acctdept: {Map!C138})</t>
        </r>
      </text>
    </comment>
    <comment ref="E138" authorId="0" shapeId="0" xr:uid="{3E4F0087-8120-41E6-BBEB-E61F695E8E73}">
      <text>
        <r>
          <rPr>
            <sz val="9"/>
            <color indexed="81"/>
            <rFont val="Tahoma"/>
            <family val="2"/>
          </rPr>
          <t>Account_Balance_YTD(acctdept: {Map!D138})</t>
        </r>
      </text>
    </comment>
    <comment ref="F138" authorId="0" shapeId="0" xr:uid="{8835033A-31BF-43E3-AA5B-B5DC1F5771EF}">
      <text>
        <r>
          <rPr>
            <sz val="9"/>
            <color indexed="81"/>
            <rFont val="Tahoma"/>
            <family val="2"/>
          </rPr>
          <t>Account_Balance_YTD(acctdept: {Map!E138})</t>
        </r>
      </text>
    </comment>
    <comment ref="G138" authorId="0" shapeId="0" xr:uid="{0105005F-2350-4649-9CE1-807F03CAE014}">
      <text>
        <r>
          <rPr>
            <sz val="9"/>
            <color indexed="81"/>
            <rFont val="Tahoma"/>
            <family val="2"/>
          </rPr>
          <t>Account_Balance_YTD(acctdept: {Map!F138})</t>
        </r>
      </text>
    </comment>
    <comment ref="H138" authorId="0" shapeId="0" xr:uid="{47F3F48C-1F69-42B4-9FE1-BED425BC383E}">
      <text>
        <r>
          <rPr>
            <sz val="9"/>
            <color indexed="81"/>
            <rFont val="Tahoma"/>
            <family val="2"/>
          </rPr>
          <t>Account_Balance_YTD(acctdept: {Map!G138})</t>
        </r>
      </text>
    </comment>
    <comment ref="I138" authorId="0" shapeId="0" xr:uid="{6B4BBC14-FCD2-482C-8546-C6337C3B204F}">
      <text>
        <r>
          <rPr>
            <sz val="9"/>
            <color indexed="81"/>
            <rFont val="Tahoma"/>
            <family val="2"/>
          </rPr>
          <t>Account_Balance_YTD(acctdept: {Map!H138})</t>
        </r>
      </text>
    </comment>
    <comment ref="J138" authorId="0" shapeId="0" xr:uid="{85E1407E-61CC-4D70-A320-A7C322F1493A}">
      <text>
        <r>
          <rPr>
            <sz val="9"/>
            <color indexed="81"/>
            <rFont val="Tahoma"/>
            <family val="2"/>
          </rPr>
          <t>Account_Balance_YTD(acctdept: {Map!I138})</t>
        </r>
      </text>
    </comment>
    <comment ref="K138" authorId="0" shapeId="0" xr:uid="{11E56147-4698-4F17-98C3-867F12A71F68}">
      <text>
        <r>
          <rPr>
            <sz val="9"/>
            <color indexed="81"/>
            <rFont val="Tahoma"/>
            <family val="2"/>
          </rPr>
          <t>Account_Balance_YTD(acctdept: {Map!J138})</t>
        </r>
      </text>
    </comment>
    <comment ref="L138" authorId="0" shapeId="0" xr:uid="{447C92B5-2CFD-4F91-8554-B8210A594758}">
      <text>
        <r>
          <rPr>
            <sz val="9"/>
            <color indexed="81"/>
            <rFont val="Tahoma"/>
            <family val="2"/>
          </rPr>
          <t>Account_Balance_YTD(acctdept: {Map!K138})</t>
        </r>
      </text>
    </comment>
    <comment ref="M138" authorId="0" shapeId="0" xr:uid="{786DCA29-8D9C-428C-BC2C-C4E0F4301F01}">
      <text>
        <r>
          <rPr>
            <sz val="9"/>
            <color indexed="81"/>
            <rFont val="Tahoma"/>
            <family val="2"/>
          </rPr>
          <t>Account_Balance_YTD(acctdept: {Map!L138})</t>
        </r>
      </text>
    </comment>
    <comment ref="D139" authorId="0" shapeId="0" xr:uid="{4B74BBFC-56FB-4E38-B137-A6D9A211C5EA}">
      <text>
        <r>
          <rPr>
            <sz val="9"/>
            <color indexed="81"/>
            <rFont val="Tahoma"/>
            <family val="2"/>
          </rPr>
          <t>Account_Balance_YTD(acctdept: {Map!C139})</t>
        </r>
      </text>
    </comment>
    <comment ref="E139" authorId="0" shapeId="0" xr:uid="{F088B484-A466-462E-AEBB-753F07897E4A}">
      <text>
        <r>
          <rPr>
            <sz val="9"/>
            <color indexed="81"/>
            <rFont val="Tahoma"/>
            <family val="2"/>
          </rPr>
          <t>Account_Balance_YTD(acctdept: {Map!D139})</t>
        </r>
      </text>
    </comment>
    <comment ref="F139" authorId="0" shapeId="0" xr:uid="{E9D3372E-0001-4174-AB56-853425A5B622}">
      <text>
        <r>
          <rPr>
            <sz val="9"/>
            <color indexed="81"/>
            <rFont val="Tahoma"/>
            <family val="2"/>
          </rPr>
          <t>Account_Balance_YTD(acctdept: {Map!E139})</t>
        </r>
      </text>
    </comment>
    <comment ref="G139" authorId="0" shapeId="0" xr:uid="{F1F76551-4E4F-479B-B5F6-1990F50479BC}">
      <text>
        <r>
          <rPr>
            <sz val="9"/>
            <color indexed="81"/>
            <rFont val="Tahoma"/>
            <family val="2"/>
          </rPr>
          <t>Account_Balance_YTD(acctdept: {Map!F139})</t>
        </r>
      </text>
    </comment>
    <comment ref="H139" authorId="0" shapeId="0" xr:uid="{93E85CFB-C402-45C1-95AD-8776306DA613}">
      <text>
        <r>
          <rPr>
            <sz val="9"/>
            <color indexed="81"/>
            <rFont val="Tahoma"/>
            <family val="2"/>
          </rPr>
          <t>Account_Balance_YTD(acctdept: {Map!G139})</t>
        </r>
      </text>
    </comment>
    <comment ref="I139" authorId="0" shapeId="0" xr:uid="{CFA56073-224E-4555-891B-538C166F4F86}">
      <text>
        <r>
          <rPr>
            <sz val="9"/>
            <color indexed="81"/>
            <rFont val="Tahoma"/>
            <family val="2"/>
          </rPr>
          <t>Account_Balance_YTD(acctdept: {Map!H139})</t>
        </r>
      </text>
    </comment>
    <comment ref="J139" authorId="0" shapeId="0" xr:uid="{7A336406-58CB-4F90-843E-FC3193107AD6}">
      <text>
        <r>
          <rPr>
            <sz val="9"/>
            <color indexed="81"/>
            <rFont val="Tahoma"/>
            <family val="2"/>
          </rPr>
          <t>Account_Balance_YTD(acctdept: {Map!I139})</t>
        </r>
      </text>
    </comment>
    <comment ref="K139" authorId="0" shapeId="0" xr:uid="{956347C0-CB4E-4293-A4A7-2C7FEAC2857B}">
      <text>
        <r>
          <rPr>
            <sz val="9"/>
            <color indexed="81"/>
            <rFont val="Tahoma"/>
            <family val="2"/>
          </rPr>
          <t>Account_Balance_YTD(acctdept: {Map!J139})</t>
        </r>
      </text>
    </comment>
    <comment ref="L139" authorId="0" shapeId="0" xr:uid="{10B4A4CB-6D5B-495A-9EBF-CFA7607C110D}">
      <text>
        <r>
          <rPr>
            <sz val="9"/>
            <color indexed="81"/>
            <rFont val="Tahoma"/>
            <family val="2"/>
          </rPr>
          <t>Account_Balance_YTD(acctdept: {Map!K139})</t>
        </r>
      </text>
    </comment>
    <comment ref="M139" authorId="0" shapeId="0" xr:uid="{7E8FCC85-6EBF-49A3-A072-4D26D3227F75}">
      <text>
        <r>
          <rPr>
            <sz val="9"/>
            <color indexed="81"/>
            <rFont val="Tahoma"/>
            <family val="2"/>
          </rPr>
          <t>Account_Balance_YTD(acctdept: {Map!L139})</t>
        </r>
      </text>
    </comment>
    <comment ref="D140" authorId="0" shapeId="0" xr:uid="{CBB47FF3-0803-4F50-867E-E073D5BDC166}">
      <text>
        <r>
          <rPr>
            <sz val="9"/>
            <color indexed="81"/>
            <rFont val="Tahoma"/>
            <family val="2"/>
          </rPr>
          <t>Account_Balance_YTD(acctdept: {Map!C140})</t>
        </r>
      </text>
    </comment>
    <comment ref="E140" authorId="0" shapeId="0" xr:uid="{25831629-66DE-4FA3-AFD1-32AAC3EB16FB}">
      <text>
        <r>
          <rPr>
            <sz val="9"/>
            <color indexed="81"/>
            <rFont val="Tahoma"/>
            <family val="2"/>
          </rPr>
          <t>Account_Balance_YTD(acctdept: {Map!D140})</t>
        </r>
      </text>
    </comment>
    <comment ref="F140" authorId="0" shapeId="0" xr:uid="{7B2624B7-B877-438E-B3EF-0F6E61FEBF30}">
      <text>
        <r>
          <rPr>
            <sz val="9"/>
            <color indexed="81"/>
            <rFont val="Tahoma"/>
            <family val="2"/>
          </rPr>
          <t>Account_Balance_YTD(acctdept: {Map!E140})</t>
        </r>
      </text>
    </comment>
    <comment ref="G140" authorId="0" shapeId="0" xr:uid="{76B03881-2912-4678-B8C5-D64B488630CD}">
      <text>
        <r>
          <rPr>
            <sz val="9"/>
            <color indexed="81"/>
            <rFont val="Tahoma"/>
            <family val="2"/>
          </rPr>
          <t>Account_Balance_YTD(acctdept: {Map!F140})</t>
        </r>
      </text>
    </comment>
    <comment ref="H140" authorId="0" shapeId="0" xr:uid="{06B31CDD-BE8A-483C-89D6-A0046EDAA10F}">
      <text>
        <r>
          <rPr>
            <sz val="9"/>
            <color indexed="81"/>
            <rFont val="Tahoma"/>
            <family val="2"/>
          </rPr>
          <t>Account_Balance_YTD(acctdept: {Map!G140})</t>
        </r>
      </text>
    </comment>
    <comment ref="I140" authorId="0" shapeId="0" xr:uid="{6977D3A5-6800-4B1B-818B-408B94F5D33F}">
      <text>
        <r>
          <rPr>
            <sz val="9"/>
            <color indexed="81"/>
            <rFont val="Tahoma"/>
            <family val="2"/>
          </rPr>
          <t>Account_Balance_YTD(acctdept: {Map!H140})</t>
        </r>
      </text>
    </comment>
    <comment ref="J140" authorId="0" shapeId="0" xr:uid="{FD9B295E-43DB-4CC1-99C9-DDCE5A5F8A00}">
      <text>
        <r>
          <rPr>
            <sz val="9"/>
            <color indexed="81"/>
            <rFont val="Tahoma"/>
            <family val="2"/>
          </rPr>
          <t>Account_Balance_YTD(acctdept: {Map!I140})</t>
        </r>
      </text>
    </comment>
    <comment ref="K140" authorId="0" shapeId="0" xr:uid="{5639205D-0E2C-48DF-86DE-3BF95A36892A}">
      <text>
        <r>
          <rPr>
            <sz val="9"/>
            <color indexed="81"/>
            <rFont val="Tahoma"/>
            <family val="2"/>
          </rPr>
          <t>Account_Balance_YTD(acctdept: {Map!J140})</t>
        </r>
      </text>
    </comment>
    <comment ref="L140" authorId="0" shapeId="0" xr:uid="{48FA45FB-433E-4C9E-9801-B8ADCA3A877F}">
      <text>
        <r>
          <rPr>
            <sz val="9"/>
            <color indexed="81"/>
            <rFont val="Tahoma"/>
            <family val="2"/>
          </rPr>
          <t>Account_Balance_YTD(acctdept: {Map!K140})</t>
        </r>
      </text>
    </comment>
    <comment ref="M140" authorId="0" shapeId="0" xr:uid="{C829557A-230C-41FD-A124-8E5FBD52D597}">
      <text>
        <r>
          <rPr>
            <sz val="9"/>
            <color indexed="81"/>
            <rFont val="Tahoma"/>
            <family val="2"/>
          </rPr>
          <t>Account_Balance_YTD(acctdept: {Map!L140})</t>
        </r>
      </text>
    </comment>
    <comment ref="D141" authorId="0" shapeId="0" xr:uid="{B7F045FB-201D-4084-A6D6-0D6E39C186A7}">
      <text>
        <r>
          <rPr>
            <sz val="9"/>
            <color indexed="81"/>
            <rFont val="Tahoma"/>
            <family val="2"/>
          </rPr>
          <t>Account_Balance_YTD(acctdept: {Map!C141})</t>
        </r>
      </text>
    </comment>
    <comment ref="E141" authorId="0" shapeId="0" xr:uid="{40D1596A-AC1B-4591-9B28-B183F6507C14}">
      <text>
        <r>
          <rPr>
            <sz val="9"/>
            <color indexed="81"/>
            <rFont val="Tahoma"/>
            <family val="2"/>
          </rPr>
          <t>Account_Balance_YTD(acctdept: {Map!D141})</t>
        </r>
      </text>
    </comment>
    <comment ref="F141" authorId="0" shapeId="0" xr:uid="{0F6EE9EA-DF71-4B09-8729-EFFADC2C1A7A}">
      <text>
        <r>
          <rPr>
            <sz val="9"/>
            <color indexed="81"/>
            <rFont val="Tahoma"/>
            <family val="2"/>
          </rPr>
          <t>Account_Balance_YTD(acctdept: {Map!E141})</t>
        </r>
      </text>
    </comment>
    <comment ref="G141" authorId="0" shapeId="0" xr:uid="{4C85384C-FDDC-4E7A-A827-973FC0270E28}">
      <text>
        <r>
          <rPr>
            <sz val="9"/>
            <color indexed="81"/>
            <rFont val="Tahoma"/>
            <family val="2"/>
          </rPr>
          <t>Account_Balance_YTD(acctdept: {Map!F141})</t>
        </r>
      </text>
    </comment>
    <comment ref="H141" authorId="0" shapeId="0" xr:uid="{1A0E6A48-EB55-40F3-860D-B477A6D5653A}">
      <text>
        <r>
          <rPr>
            <sz val="9"/>
            <color indexed="81"/>
            <rFont val="Tahoma"/>
            <family val="2"/>
          </rPr>
          <t>Account_Balance_YTD(acctdept: {Map!G141})</t>
        </r>
      </text>
    </comment>
    <comment ref="I141" authorId="0" shapeId="0" xr:uid="{786BAA0B-1ED2-4ABF-8081-AC6F97E53C1B}">
      <text>
        <r>
          <rPr>
            <sz val="9"/>
            <color indexed="81"/>
            <rFont val="Tahoma"/>
            <family val="2"/>
          </rPr>
          <t>Account_Balance_YTD(acctdept: {Map!H141})</t>
        </r>
      </text>
    </comment>
    <comment ref="J141" authorId="0" shapeId="0" xr:uid="{E0D09962-5E9F-4AEA-9A92-BB67965E5BA4}">
      <text>
        <r>
          <rPr>
            <sz val="9"/>
            <color indexed="81"/>
            <rFont val="Tahoma"/>
            <family val="2"/>
          </rPr>
          <t>Account_Balance_YTD(acctdept: {Map!I141})</t>
        </r>
      </text>
    </comment>
    <comment ref="K141" authorId="0" shapeId="0" xr:uid="{4F3D5A94-8D72-4569-81D3-9546E61EB304}">
      <text>
        <r>
          <rPr>
            <sz val="9"/>
            <color indexed="81"/>
            <rFont val="Tahoma"/>
            <family val="2"/>
          </rPr>
          <t>Account_Balance_YTD(acctdept: {Map!J141})</t>
        </r>
      </text>
    </comment>
    <comment ref="L141" authorId="0" shapeId="0" xr:uid="{045ED84C-BB57-41F7-A49F-0EFD56AC9998}">
      <text>
        <r>
          <rPr>
            <sz val="9"/>
            <color indexed="81"/>
            <rFont val="Tahoma"/>
            <family val="2"/>
          </rPr>
          <t>Account_Balance_YTD(acctdept: {Map!K141})</t>
        </r>
      </text>
    </comment>
    <comment ref="M141" authorId="0" shapeId="0" xr:uid="{34C190E0-F987-4DF2-A66B-6DC72EDF7F4A}">
      <text>
        <r>
          <rPr>
            <sz val="9"/>
            <color indexed="81"/>
            <rFont val="Tahoma"/>
            <family val="2"/>
          </rPr>
          <t>Account_Balance_YTD(acctdept: {Map!L141})</t>
        </r>
      </text>
    </comment>
    <comment ref="D142" authorId="0" shapeId="0" xr:uid="{43D8503D-F4F7-4B4A-8595-99DECC237836}">
      <text>
        <r>
          <rPr>
            <sz val="9"/>
            <color indexed="81"/>
            <rFont val="Tahoma"/>
            <family val="2"/>
          </rPr>
          <t>Account_Balance_YTD(acctdept: {Map!C142})</t>
        </r>
      </text>
    </comment>
    <comment ref="E142" authorId="0" shapeId="0" xr:uid="{0450BA76-68EF-41B6-85B8-7575D1722B30}">
      <text>
        <r>
          <rPr>
            <sz val="9"/>
            <color indexed="81"/>
            <rFont val="Tahoma"/>
            <family val="2"/>
          </rPr>
          <t>Account_Balance_YTD(acctdept: {Map!D142})</t>
        </r>
      </text>
    </comment>
    <comment ref="F142" authorId="0" shapeId="0" xr:uid="{C681DD67-7F0F-42E8-A2B6-00C569F708A7}">
      <text>
        <r>
          <rPr>
            <sz val="9"/>
            <color indexed="81"/>
            <rFont val="Tahoma"/>
            <family val="2"/>
          </rPr>
          <t>Account_Balance_YTD(acctdept: {Map!E142})</t>
        </r>
      </text>
    </comment>
    <comment ref="G142" authorId="0" shapeId="0" xr:uid="{2B407F81-B8D8-46BE-8CCE-668AF5A50300}">
      <text>
        <r>
          <rPr>
            <sz val="9"/>
            <color indexed="81"/>
            <rFont val="Tahoma"/>
            <family val="2"/>
          </rPr>
          <t>Account_Balance_YTD(acctdept: {Map!F142})</t>
        </r>
      </text>
    </comment>
    <comment ref="H142" authorId="0" shapeId="0" xr:uid="{42219024-408D-49EF-B8CD-63CB1D45158C}">
      <text>
        <r>
          <rPr>
            <sz val="9"/>
            <color indexed="81"/>
            <rFont val="Tahoma"/>
            <family val="2"/>
          </rPr>
          <t>Account_Balance_YTD(acctdept: {Map!G142})</t>
        </r>
      </text>
    </comment>
    <comment ref="I142" authorId="0" shapeId="0" xr:uid="{A1B6E9FD-681D-4D06-8C9C-D818E095230B}">
      <text>
        <r>
          <rPr>
            <sz val="9"/>
            <color indexed="81"/>
            <rFont val="Tahoma"/>
            <family val="2"/>
          </rPr>
          <t>Account_Balance_YTD(acctdept: {Map!H142})</t>
        </r>
      </text>
    </comment>
    <comment ref="J142" authorId="0" shapeId="0" xr:uid="{AF59780E-788C-4D51-85B8-6538BDE6E667}">
      <text>
        <r>
          <rPr>
            <sz val="9"/>
            <color indexed="81"/>
            <rFont val="Tahoma"/>
            <family val="2"/>
          </rPr>
          <t>Account_Balance_YTD(acctdept: {Map!I142})</t>
        </r>
      </text>
    </comment>
    <comment ref="K142" authorId="0" shapeId="0" xr:uid="{0CBEBDC8-1E92-4569-AD5A-034B435E5440}">
      <text>
        <r>
          <rPr>
            <sz val="9"/>
            <color indexed="81"/>
            <rFont val="Tahoma"/>
            <family val="2"/>
          </rPr>
          <t>Account_Balance_YTD(acctdept: {Map!J142})</t>
        </r>
      </text>
    </comment>
    <comment ref="L142" authorId="0" shapeId="0" xr:uid="{55C8FF0D-B87A-41EA-BB19-28B3327F49B2}">
      <text>
        <r>
          <rPr>
            <sz val="9"/>
            <color indexed="81"/>
            <rFont val="Tahoma"/>
            <family val="2"/>
          </rPr>
          <t>Account_Balance_YTD(acctdept: {Map!K142})</t>
        </r>
      </text>
    </comment>
    <comment ref="M142" authorId="0" shapeId="0" xr:uid="{F36C5C23-D797-4CF5-8F61-77E2398AD7B5}">
      <text>
        <r>
          <rPr>
            <sz val="9"/>
            <color indexed="81"/>
            <rFont val="Tahoma"/>
            <family val="2"/>
          </rPr>
          <t>Account_Balance_YTD(acctdept: {Map!L142})</t>
        </r>
      </text>
    </comment>
    <comment ref="D143" authorId="0" shapeId="0" xr:uid="{94534FCB-A44E-4A57-92E7-50CC11D773D9}">
      <text>
        <r>
          <rPr>
            <sz val="9"/>
            <color indexed="81"/>
            <rFont val="Tahoma"/>
            <family val="2"/>
          </rPr>
          <t>Account_Balance_YTD(acctdept: {Map!C143})</t>
        </r>
      </text>
    </comment>
    <comment ref="E143" authorId="0" shapeId="0" xr:uid="{48A11307-BB40-4807-9B47-B58C70389B90}">
      <text>
        <r>
          <rPr>
            <sz val="9"/>
            <color indexed="81"/>
            <rFont val="Tahoma"/>
            <family val="2"/>
          </rPr>
          <t>Account_Balance_YTD(acctdept: {Map!D143})</t>
        </r>
      </text>
    </comment>
    <comment ref="F143" authorId="0" shapeId="0" xr:uid="{91ABFF3A-976C-46AF-B932-B3B003A5278C}">
      <text>
        <r>
          <rPr>
            <sz val="9"/>
            <color indexed="81"/>
            <rFont val="Tahoma"/>
            <family val="2"/>
          </rPr>
          <t>Account_Balance_YTD(acctdept: {Map!E143})</t>
        </r>
      </text>
    </comment>
    <comment ref="G143" authorId="0" shapeId="0" xr:uid="{03A56A8C-73BF-4919-BC74-E34F09779BC9}">
      <text>
        <r>
          <rPr>
            <sz val="9"/>
            <color indexed="81"/>
            <rFont val="Tahoma"/>
            <family val="2"/>
          </rPr>
          <t>Account_Balance_YTD(acctdept: {Map!F143})</t>
        </r>
      </text>
    </comment>
    <comment ref="H143" authorId="0" shapeId="0" xr:uid="{DC0FC9E1-B148-4A38-BE8B-EC886D5025CF}">
      <text>
        <r>
          <rPr>
            <sz val="9"/>
            <color indexed="81"/>
            <rFont val="Tahoma"/>
            <family val="2"/>
          </rPr>
          <t>Account_Balance_YTD(acctdept: {Map!G143})</t>
        </r>
      </text>
    </comment>
    <comment ref="I143" authorId="0" shapeId="0" xr:uid="{9B4960B5-9CA8-451A-870C-C4A8382B309C}">
      <text>
        <r>
          <rPr>
            <sz val="9"/>
            <color indexed="81"/>
            <rFont val="Tahoma"/>
            <family val="2"/>
          </rPr>
          <t>Account_Balance_YTD(acctdept: {Map!H143})</t>
        </r>
      </text>
    </comment>
    <comment ref="J143" authorId="0" shapeId="0" xr:uid="{0A36DF05-1EC0-4153-808A-5D5CC42A3129}">
      <text>
        <r>
          <rPr>
            <sz val="9"/>
            <color indexed="81"/>
            <rFont val="Tahoma"/>
            <family val="2"/>
          </rPr>
          <t>Account_Balance_YTD(acctdept: {Map!I143})</t>
        </r>
      </text>
    </comment>
    <comment ref="K143" authorId="0" shapeId="0" xr:uid="{5A87A5EF-34B0-46C1-BF03-2801C1E08BF8}">
      <text>
        <r>
          <rPr>
            <sz val="9"/>
            <color indexed="81"/>
            <rFont val="Tahoma"/>
            <family val="2"/>
          </rPr>
          <t>Account_Balance_YTD(acctdept: {Map!J143})</t>
        </r>
      </text>
    </comment>
    <comment ref="L143" authorId="0" shapeId="0" xr:uid="{E31145A2-D74C-4BDF-94E1-597BE7C8348A}">
      <text>
        <r>
          <rPr>
            <sz val="9"/>
            <color indexed="81"/>
            <rFont val="Tahoma"/>
            <family val="2"/>
          </rPr>
          <t>Account_Balance_YTD(acctdept: {Map!K143})</t>
        </r>
      </text>
    </comment>
    <comment ref="M143" authorId="0" shapeId="0" xr:uid="{C2D28069-9AB7-42B3-94F0-7CB7CF26220F}">
      <text>
        <r>
          <rPr>
            <sz val="9"/>
            <color indexed="81"/>
            <rFont val="Tahoma"/>
            <family val="2"/>
          </rPr>
          <t>Account_Balance_YTD(acctdept: {Map!L143})</t>
        </r>
      </text>
    </comment>
    <comment ref="D144" authorId="0" shapeId="0" xr:uid="{20F1B327-C5C4-49C2-AAA4-0AAB1847D1E2}">
      <text>
        <r>
          <rPr>
            <sz val="9"/>
            <color indexed="81"/>
            <rFont val="Tahoma"/>
            <family val="2"/>
          </rPr>
          <t>Account_Balance_YTD(acctdept: {Map!C144})</t>
        </r>
      </text>
    </comment>
    <comment ref="E144" authorId="0" shapeId="0" xr:uid="{16879752-A0FC-4F9B-9B9F-17194984FA1F}">
      <text>
        <r>
          <rPr>
            <sz val="9"/>
            <color indexed="81"/>
            <rFont val="Tahoma"/>
            <family val="2"/>
          </rPr>
          <t>Account_Balance_YTD(acctdept: {Map!D144})</t>
        </r>
      </text>
    </comment>
    <comment ref="F144" authorId="0" shapeId="0" xr:uid="{DD43FA45-8DCA-475F-9418-B5C0FAEDA4BE}">
      <text>
        <r>
          <rPr>
            <sz val="9"/>
            <color indexed="81"/>
            <rFont val="Tahoma"/>
            <family val="2"/>
          </rPr>
          <t>Account_Balance_YTD(acctdept: {Map!E144})</t>
        </r>
      </text>
    </comment>
    <comment ref="G144" authorId="0" shapeId="0" xr:uid="{2F022C19-5197-42DE-AC61-B7680CB166DB}">
      <text>
        <r>
          <rPr>
            <sz val="9"/>
            <color indexed="81"/>
            <rFont val="Tahoma"/>
            <family val="2"/>
          </rPr>
          <t>Account_Balance_YTD(acctdept: {Map!F144})</t>
        </r>
      </text>
    </comment>
    <comment ref="H144" authorId="0" shapeId="0" xr:uid="{A9C96043-E800-4241-A235-94E320976BF5}">
      <text>
        <r>
          <rPr>
            <sz val="9"/>
            <color indexed="81"/>
            <rFont val="Tahoma"/>
            <family val="2"/>
          </rPr>
          <t>Account_Balance_YTD(acctdept: {Map!G144})</t>
        </r>
      </text>
    </comment>
    <comment ref="I144" authorId="0" shapeId="0" xr:uid="{2022F4E0-4445-406C-963E-5859C82C41D2}">
      <text>
        <r>
          <rPr>
            <sz val="9"/>
            <color indexed="81"/>
            <rFont val="Tahoma"/>
            <family val="2"/>
          </rPr>
          <t>Account_Balance_YTD(acctdept: {Map!H144})</t>
        </r>
      </text>
    </comment>
    <comment ref="J144" authorId="0" shapeId="0" xr:uid="{76920105-ABD3-4201-BC35-747D27C0E2F2}">
      <text>
        <r>
          <rPr>
            <sz val="9"/>
            <color indexed="81"/>
            <rFont val="Tahoma"/>
            <family val="2"/>
          </rPr>
          <t>Account_Balance_YTD(acctdept: {Map!I144})</t>
        </r>
      </text>
    </comment>
    <comment ref="K144" authorId="0" shapeId="0" xr:uid="{1A432963-36D5-40DA-A95D-14CEFCBD604D}">
      <text>
        <r>
          <rPr>
            <sz val="9"/>
            <color indexed="81"/>
            <rFont val="Tahoma"/>
            <family val="2"/>
          </rPr>
          <t>Account_Balance_YTD(acctdept: {Map!J144})</t>
        </r>
      </text>
    </comment>
    <comment ref="L144" authorId="0" shapeId="0" xr:uid="{64FDC1A3-8DEF-45B3-8217-91403DCB29BF}">
      <text>
        <r>
          <rPr>
            <sz val="9"/>
            <color indexed="81"/>
            <rFont val="Tahoma"/>
            <family val="2"/>
          </rPr>
          <t>Account_Balance_YTD(acctdept: {Map!K144})</t>
        </r>
      </text>
    </comment>
    <comment ref="M144" authorId="0" shapeId="0" xr:uid="{BF9EC7DE-4A30-4CF3-AB3B-FF84F32F056E}">
      <text>
        <r>
          <rPr>
            <sz val="9"/>
            <color indexed="81"/>
            <rFont val="Tahoma"/>
            <family val="2"/>
          </rPr>
          <t>Account_Balance_YTD(acctdept: {Map!L144})</t>
        </r>
      </text>
    </comment>
    <comment ref="D145" authorId="0" shapeId="0" xr:uid="{70DB40B7-E7ED-4781-8E94-DDA3A57A62BD}">
      <text>
        <r>
          <rPr>
            <sz val="9"/>
            <color indexed="81"/>
            <rFont val="Tahoma"/>
            <family val="2"/>
          </rPr>
          <t>Account_Balance_YTD(acctdept: {Map!C145})</t>
        </r>
      </text>
    </comment>
    <comment ref="E145" authorId="0" shapeId="0" xr:uid="{066ABEA1-7AD2-48F2-A1FC-948840E74D4D}">
      <text>
        <r>
          <rPr>
            <sz val="9"/>
            <color indexed="81"/>
            <rFont val="Tahoma"/>
            <family val="2"/>
          </rPr>
          <t>Account_Balance_YTD(acctdept: {Map!D145})</t>
        </r>
      </text>
    </comment>
    <comment ref="F145" authorId="0" shapeId="0" xr:uid="{1C4E8957-591A-4B3B-8882-E58540318761}">
      <text>
        <r>
          <rPr>
            <sz val="9"/>
            <color indexed="81"/>
            <rFont val="Tahoma"/>
            <family val="2"/>
          </rPr>
          <t>Account_Balance_YTD(acctdept: {Map!E145})</t>
        </r>
      </text>
    </comment>
    <comment ref="G145" authorId="0" shapeId="0" xr:uid="{11DDCF54-4A6A-4514-A213-CD7E413025A0}">
      <text>
        <r>
          <rPr>
            <sz val="9"/>
            <color indexed="81"/>
            <rFont val="Tahoma"/>
            <family val="2"/>
          </rPr>
          <t>Account_Balance_YTD(acctdept: {Map!F145})</t>
        </r>
      </text>
    </comment>
    <comment ref="H145" authorId="0" shapeId="0" xr:uid="{DDAF2778-359B-44DF-A3A6-634540B60E48}">
      <text>
        <r>
          <rPr>
            <sz val="9"/>
            <color indexed="81"/>
            <rFont val="Tahoma"/>
            <family val="2"/>
          </rPr>
          <t>Account_Balance_YTD(acctdept: {Map!G145})</t>
        </r>
      </text>
    </comment>
    <comment ref="I145" authorId="0" shapeId="0" xr:uid="{462A5C53-2570-4C7D-9555-3990950F5AA6}">
      <text>
        <r>
          <rPr>
            <sz val="9"/>
            <color indexed="81"/>
            <rFont val="Tahoma"/>
            <family val="2"/>
          </rPr>
          <t>Account_Balance_YTD(acctdept: {Map!H145})</t>
        </r>
      </text>
    </comment>
    <comment ref="J145" authorId="0" shapeId="0" xr:uid="{6F7BD46D-FBC3-4A21-AF99-BA4D83692CED}">
      <text>
        <r>
          <rPr>
            <sz val="9"/>
            <color indexed="81"/>
            <rFont val="Tahoma"/>
            <family val="2"/>
          </rPr>
          <t>Account_Balance_YTD(acctdept: {Map!I145})</t>
        </r>
      </text>
    </comment>
    <comment ref="K145" authorId="0" shapeId="0" xr:uid="{148C5E9E-CECC-4F42-B87C-5F2E463A6A37}">
      <text>
        <r>
          <rPr>
            <sz val="9"/>
            <color indexed="81"/>
            <rFont val="Tahoma"/>
            <family val="2"/>
          </rPr>
          <t>Account_Balance_YTD(acctdept: {Map!J145})</t>
        </r>
      </text>
    </comment>
    <comment ref="L145" authorId="0" shapeId="0" xr:uid="{5B2C8D9D-E56A-4DD7-99CB-10DD07ACDE20}">
      <text>
        <r>
          <rPr>
            <sz val="9"/>
            <color indexed="81"/>
            <rFont val="Tahoma"/>
            <family val="2"/>
          </rPr>
          <t>Account_Balance_YTD(acctdept: {Map!K145})</t>
        </r>
      </text>
    </comment>
    <comment ref="M145" authorId="0" shapeId="0" xr:uid="{9FAC30A5-4DC9-4B81-B8CA-998939856D5D}">
      <text>
        <r>
          <rPr>
            <sz val="9"/>
            <color indexed="81"/>
            <rFont val="Tahoma"/>
            <family val="2"/>
          </rPr>
          <t>Account_Balance_YTD(acctdept: {Map!L145})</t>
        </r>
      </text>
    </comment>
    <comment ref="D146" authorId="0" shapeId="0" xr:uid="{D43D17A6-3565-4727-8D45-EA1B45397E45}">
      <text>
        <r>
          <rPr>
            <sz val="9"/>
            <color indexed="81"/>
            <rFont val="Tahoma"/>
            <family val="2"/>
          </rPr>
          <t>Account_Balance_YTD(acctdept: {Map!C146})</t>
        </r>
      </text>
    </comment>
    <comment ref="E146" authorId="0" shapeId="0" xr:uid="{F65CB34E-08AE-4B6B-AB78-745B89718C00}">
      <text>
        <r>
          <rPr>
            <sz val="9"/>
            <color indexed="81"/>
            <rFont val="Tahoma"/>
            <family val="2"/>
          </rPr>
          <t>Account_Balance_YTD(acctdept: {Map!D146})</t>
        </r>
      </text>
    </comment>
    <comment ref="F146" authorId="0" shapeId="0" xr:uid="{0BC6D2DF-304F-4A26-95E3-8800815C9592}">
      <text>
        <r>
          <rPr>
            <sz val="9"/>
            <color indexed="81"/>
            <rFont val="Tahoma"/>
            <family val="2"/>
          </rPr>
          <t>Account_Balance_YTD(acctdept: {Map!E146})</t>
        </r>
      </text>
    </comment>
    <comment ref="G146" authorId="0" shapeId="0" xr:uid="{601FB25C-69F0-45F8-9F1C-C452BB6C93D2}">
      <text>
        <r>
          <rPr>
            <sz val="9"/>
            <color indexed="81"/>
            <rFont val="Tahoma"/>
            <family val="2"/>
          </rPr>
          <t>Account_Balance_YTD(acctdept: {Map!F146})</t>
        </r>
      </text>
    </comment>
    <comment ref="H146" authorId="0" shapeId="0" xr:uid="{D0178151-9F3D-4041-B671-588DBC0CC43B}">
      <text>
        <r>
          <rPr>
            <sz val="9"/>
            <color indexed="81"/>
            <rFont val="Tahoma"/>
            <family val="2"/>
          </rPr>
          <t>Account_Balance_YTD(acctdept: {Map!G146})</t>
        </r>
      </text>
    </comment>
    <comment ref="I146" authorId="0" shapeId="0" xr:uid="{A268B259-6E0F-4A88-B158-3653D08BF8B8}">
      <text>
        <r>
          <rPr>
            <sz val="9"/>
            <color indexed="81"/>
            <rFont val="Tahoma"/>
            <family val="2"/>
          </rPr>
          <t>Account_Balance_YTD(acctdept: {Map!H146})</t>
        </r>
      </text>
    </comment>
    <comment ref="J146" authorId="0" shapeId="0" xr:uid="{765A22BA-7E9D-4A86-A997-630907A5A1F3}">
      <text>
        <r>
          <rPr>
            <sz val="9"/>
            <color indexed="81"/>
            <rFont val="Tahoma"/>
            <family val="2"/>
          </rPr>
          <t>Account_Balance_YTD(acctdept: {Map!I146})</t>
        </r>
      </text>
    </comment>
    <comment ref="K146" authorId="0" shapeId="0" xr:uid="{CA7A03E5-4587-4971-83E3-F5493C441D78}">
      <text>
        <r>
          <rPr>
            <sz val="9"/>
            <color indexed="81"/>
            <rFont val="Tahoma"/>
            <family val="2"/>
          </rPr>
          <t>Account_Balance_YTD(acctdept: {Map!J146})</t>
        </r>
      </text>
    </comment>
    <comment ref="L146" authorId="0" shapeId="0" xr:uid="{47564237-AF3E-4C79-803C-1736B9C68EE8}">
      <text>
        <r>
          <rPr>
            <sz val="9"/>
            <color indexed="81"/>
            <rFont val="Tahoma"/>
            <family val="2"/>
          </rPr>
          <t>Account_Balance_YTD(acctdept: {Map!K146})</t>
        </r>
      </text>
    </comment>
    <comment ref="M146" authorId="0" shapeId="0" xr:uid="{C3C6DA3E-C4FC-4AC7-9E89-D21A6724075E}">
      <text>
        <r>
          <rPr>
            <sz val="9"/>
            <color indexed="81"/>
            <rFont val="Tahoma"/>
            <family val="2"/>
          </rPr>
          <t>Account_Balance_YTD(acctdept: {Map!L146})</t>
        </r>
      </text>
    </comment>
    <comment ref="D147" authorId="0" shapeId="0" xr:uid="{57AF4232-5C38-4285-B4AE-1CD8E00EA2D6}">
      <text>
        <r>
          <rPr>
            <sz val="9"/>
            <color indexed="81"/>
            <rFont val="Tahoma"/>
            <family val="2"/>
          </rPr>
          <t>Account_Balance_YTD(acctdept: {Map!C147})</t>
        </r>
      </text>
    </comment>
    <comment ref="E147" authorId="0" shapeId="0" xr:uid="{74D3E86D-E9A1-46D7-9DC1-5A580A67307F}">
      <text>
        <r>
          <rPr>
            <sz val="9"/>
            <color indexed="81"/>
            <rFont val="Tahoma"/>
            <family val="2"/>
          </rPr>
          <t>Account_Balance_YTD(acctdept: {Map!D147})</t>
        </r>
      </text>
    </comment>
    <comment ref="F147" authorId="0" shapeId="0" xr:uid="{2D10CF0B-5EEA-453C-9C87-339034A44A66}">
      <text>
        <r>
          <rPr>
            <sz val="9"/>
            <color indexed="81"/>
            <rFont val="Tahoma"/>
            <family val="2"/>
          </rPr>
          <t>Account_Balance_YTD(acctdept: {Map!E147})</t>
        </r>
      </text>
    </comment>
    <comment ref="G147" authorId="0" shapeId="0" xr:uid="{8C69839F-530C-4405-9EE7-3A4BBBE7923B}">
      <text>
        <r>
          <rPr>
            <sz val="9"/>
            <color indexed="81"/>
            <rFont val="Tahoma"/>
            <family val="2"/>
          </rPr>
          <t>Account_Balance_YTD(acctdept: {Map!F147})</t>
        </r>
      </text>
    </comment>
    <comment ref="H147" authorId="0" shapeId="0" xr:uid="{AAEE2EC2-78AD-4139-949F-6092343942F4}">
      <text>
        <r>
          <rPr>
            <sz val="9"/>
            <color indexed="81"/>
            <rFont val="Tahoma"/>
            <family val="2"/>
          </rPr>
          <t>Account_Balance_YTD(acctdept: {Map!G147})</t>
        </r>
      </text>
    </comment>
    <comment ref="I147" authorId="0" shapeId="0" xr:uid="{6C963B73-8427-4491-8631-B6BDBCD095CD}">
      <text>
        <r>
          <rPr>
            <sz val="9"/>
            <color indexed="81"/>
            <rFont val="Tahoma"/>
            <family val="2"/>
          </rPr>
          <t>Account_Balance_YTD(acctdept: {Map!H147})</t>
        </r>
      </text>
    </comment>
    <comment ref="J147" authorId="0" shapeId="0" xr:uid="{73E3DC5F-CF87-43BA-8122-1E72B0843570}">
      <text>
        <r>
          <rPr>
            <sz val="9"/>
            <color indexed="81"/>
            <rFont val="Tahoma"/>
            <family val="2"/>
          </rPr>
          <t>Account_Balance_YTD(acctdept: {Map!I147})</t>
        </r>
      </text>
    </comment>
    <comment ref="K147" authorId="0" shapeId="0" xr:uid="{6811738E-7271-4511-B648-1CD1125B77E7}">
      <text>
        <r>
          <rPr>
            <sz val="9"/>
            <color indexed="81"/>
            <rFont val="Tahoma"/>
            <family val="2"/>
          </rPr>
          <t>Account_Balance_YTD(acctdept: {Map!J147})</t>
        </r>
      </text>
    </comment>
    <comment ref="L147" authorId="0" shapeId="0" xr:uid="{82E82D50-8D3A-4C52-B416-73380F6C186E}">
      <text>
        <r>
          <rPr>
            <sz val="9"/>
            <color indexed="81"/>
            <rFont val="Tahoma"/>
            <family val="2"/>
          </rPr>
          <t>Account_Balance_YTD(acctdept: {Map!K147})</t>
        </r>
      </text>
    </comment>
    <comment ref="M147" authorId="0" shapeId="0" xr:uid="{E0F93860-3C98-488F-9A4F-3CBAD7DB8232}">
      <text>
        <r>
          <rPr>
            <sz val="9"/>
            <color indexed="81"/>
            <rFont val="Tahoma"/>
            <family val="2"/>
          </rPr>
          <t>Account_Balance_YTD(acctdept: {Map!L147})</t>
        </r>
      </text>
    </comment>
    <comment ref="D148" authorId="0" shapeId="0" xr:uid="{AB4C03AA-35EC-4ADE-9B29-8A9162F56506}">
      <text>
        <r>
          <rPr>
            <sz val="9"/>
            <color indexed="81"/>
            <rFont val="Tahoma"/>
            <family val="2"/>
          </rPr>
          <t>Account_Balance_YTD(acctdept: {Map!C148})</t>
        </r>
      </text>
    </comment>
    <comment ref="E148" authorId="0" shapeId="0" xr:uid="{990BB449-B6D5-461F-B381-A9281FBB082D}">
      <text>
        <r>
          <rPr>
            <sz val="9"/>
            <color indexed="81"/>
            <rFont val="Tahoma"/>
            <family val="2"/>
          </rPr>
          <t>Account_Balance_YTD(acctdept: {Map!D148})</t>
        </r>
      </text>
    </comment>
    <comment ref="F148" authorId="0" shapeId="0" xr:uid="{4F38B0C6-D357-44F8-A725-C68996F779EA}">
      <text>
        <r>
          <rPr>
            <sz val="9"/>
            <color indexed="81"/>
            <rFont val="Tahoma"/>
            <family val="2"/>
          </rPr>
          <t>Account_Balance_YTD(acctdept: {Map!E148})</t>
        </r>
      </text>
    </comment>
    <comment ref="G148" authorId="0" shapeId="0" xr:uid="{11A2FFC9-7FE0-482E-B2B2-FF0FBE60898A}">
      <text>
        <r>
          <rPr>
            <sz val="9"/>
            <color indexed="81"/>
            <rFont val="Tahoma"/>
            <family val="2"/>
          </rPr>
          <t>Account_Balance_YTD(acctdept: {Map!F148})</t>
        </r>
      </text>
    </comment>
    <comment ref="H148" authorId="0" shapeId="0" xr:uid="{68982856-A8E0-4C32-9322-F015C0B286C8}">
      <text>
        <r>
          <rPr>
            <sz val="9"/>
            <color indexed="81"/>
            <rFont val="Tahoma"/>
            <family val="2"/>
          </rPr>
          <t>Account_Balance_YTD(acctdept: {Map!G148})</t>
        </r>
      </text>
    </comment>
    <comment ref="I148" authorId="0" shapeId="0" xr:uid="{A102B9D6-D4B2-44F5-8832-0C3780A8A8D2}">
      <text>
        <r>
          <rPr>
            <sz val="9"/>
            <color indexed="81"/>
            <rFont val="Tahoma"/>
            <family val="2"/>
          </rPr>
          <t>Account_Balance_YTD(acctdept: {Map!H148})</t>
        </r>
      </text>
    </comment>
    <comment ref="J148" authorId="0" shapeId="0" xr:uid="{7B1A84D8-6BF4-4284-9569-FD2C18DD8B98}">
      <text>
        <r>
          <rPr>
            <sz val="9"/>
            <color indexed="81"/>
            <rFont val="Tahoma"/>
            <family val="2"/>
          </rPr>
          <t>Account_Balance_YTD(acctdept: {Map!I148})</t>
        </r>
      </text>
    </comment>
    <comment ref="K148" authorId="0" shapeId="0" xr:uid="{DFA40CD9-03EE-4B2E-AC21-90B055328CFE}">
      <text>
        <r>
          <rPr>
            <sz val="9"/>
            <color indexed="81"/>
            <rFont val="Tahoma"/>
            <family val="2"/>
          </rPr>
          <t>Account_Balance_YTD(acctdept: {Map!J148})</t>
        </r>
      </text>
    </comment>
    <comment ref="L148" authorId="0" shapeId="0" xr:uid="{A2F14D80-F1FA-4F5D-9F1C-C9108124C34B}">
      <text>
        <r>
          <rPr>
            <sz val="9"/>
            <color indexed="81"/>
            <rFont val="Tahoma"/>
            <family val="2"/>
          </rPr>
          <t>Account_Balance_YTD(acctdept: {Map!K148})</t>
        </r>
      </text>
    </comment>
    <comment ref="M148" authorId="0" shapeId="0" xr:uid="{4FC384B4-CB21-4926-9737-6652F1EEC336}">
      <text>
        <r>
          <rPr>
            <sz val="9"/>
            <color indexed="81"/>
            <rFont val="Tahoma"/>
            <family val="2"/>
          </rPr>
          <t>Account_Balance_YTD(acctdept: {Map!L148})</t>
        </r>
      </text>
    </comment>
    <comment ref="D149" authorId="0" shapeId="0" xr:uid="{7D57C552-5B05-4E7F-AF72-DEAE3005DBD5}">
      <text>
        <r>
          <rPr>
            <sz val="9"/>
            <color indexed="81"/>
            <rFont val="Tahoma"/>
            <family val="2"/>
          </rPr>
          <t>Account_Balance_YTD(acctdept: {Map!C149})</t>
        </r>
      </text>
    </comment>
    <comment ref="E149" authorId="0" shapeId="0" xr:uid="{118DA533-6183-4E76-A0B4-ACD81D3A50DF}">
      <text>
        <r>
          <rPr>
            <sz val="9"/>
            <color indexed="81"/>
            <rFont val="Tahoma"/>
            <family val="2"/>
          </rPr>
          <t>Account_Balance_YTD(acctdept: {Map!D149})</t>
        </r>
      </text>
    </comment>
    <comment ref="F149" authorId="0" shapeId="0" xr:uid="{81DB73CF-93DF-4C1C-A3A9-460E47ED74A2}">
      <text>
        <r>
          <rPr>
            <sz val="9"/>
            <color indexed="81"/>
            <rFont val="Tahoma"/>
            <family val="2"/>
          </rPr>
          <t>Account_Balance_YTD(acctdept: {Map!E149})</t>
        </r>
      </text>
    </comment>
    <comment ref="G149" authorId="0" shapeId="0" xr:uid="{1733A697-7AC6-4234-B46C-D47CDB7E607C}">
      <text>
        <r>
          <rPr>
            <sz val="9"/>
            <color indexed="81"/>
            <rFont val="Tahoma"/>
            <family val="2"/>
          </rPr>
          <t>Account_Balance_YTD(acctdept: {Map!F149})</t>
        </r>
      </text>
    </comment>
    <comment ref="H149" authorId="0" shapeId="0" xr:uid="{7476FAAD-202B-4B37-BE94-E61CEF8B0E3C}">
      <text>
        <r>
          <rPr>
            <sz val="9"/>
            <color indexed="81"/>
            <rFont val="Tahoma"/>
            <family val="2"/>
          </rPr>
          <t>Account_Balance_YTD(acctdept: {Map!G149})</t>
        </r>
      </text>
    </comment>
    <comment ref="I149" authorId="0" shapeId="0" xr:uid="{9EE4817B-E754-41A0-A424-D6FF26668EE1}">
      <text>
        <r>
          <rPr>
            <sz val="9"/>
            <color indexed="81"/>
            <rFont val="Tahoma"/>
            <family val="2"/>
          </rPr>
          <t>Account_Balance_YTD(acctdept: {Map!H149})</t>
        </r>
      </text>
    </comment>
    <comment ref="J149" authorId="0" shapeId="0" xr:uid="{C8A994D7-FD88-4586-A425-F9F6CD786A53}">
      <text>
        <r>
          <rPr>
            <sz val="9"/>
            <color indexed="81"/>
            <rFont val="Tahoma"/>
            <family val="2"/>
          </rPr>
          <t>Account_Balance_YTD(acctdept: {Map!I149})</t>
        </r>
      </text>
    </comment>
    <comment ref="K149" authorId="0" shapeId="0" xr:uid="{9F8303EE-E4E3-4394-BE0C-0F515D4AE9F4}">
      <text>
        <r>
          <rPr>
            <sz val="9"/>
            <color indexed="81"/>
            <rFont val="Tahoma"/>
            <family val="2"/>
          </rPr>
          <t>Account_Balance_YTD(acctdept: {Map!J149})</t>
        </r>
      </text>
    </comment>
    <comment ref="L149" authorId="0" shapeId="0" xr:uid="{F1F3C3A0-525C-441B-ACB1-250DCD55B9FC}">
      <text>
        <r>
          <rPr>
            <sz val="9"/>
            <color indexed="81"/>
            <rFont val="Tahoma"/>
            <family val="2"/>
          </rPr>
          <t>Account_Balance_YTD(acctdept: {Map!K149})</t>
        </r>
      </text>
    </comment>
    <comment ref="M149" authorId="0" shapeId="0" xr:uid="{D6A0C980-7781-41B5-8D6B-5D4C95D9D9A1}">
      <text>
        <r>
          <rPr>
            <sz val="9"/>
            <color indexed="81"/>
            <rFont val="Tahoma"/>
            <family val="2"/>
          </rPr>
          <t>Account_Balance_YTD(acctdept: {Map!L149})</t>
        </r>
      </text>
    </comment>
    <comment ref="D150" authorId="0" shapeId="0" xr:uid="{5ECE6B2B-766F-4C64-BA99-8BD4B5BF3052}">
      <text>
        <r>
          <rPr>
            <sz val="9"/>
            <color indexed="81"/>
            <rFont val="Tahoma"/>
            <family val="2"/>
          </rPr>
          <t>Account_Balance_YTD(acctdept: {Map!C150})</t>
        </r>
      </text>
    </comment>
    <comment ref="E150" authorId="0" shapeId="0" xr:uid="{7DE617D4-1DDA-4431-8C11-661039AAAFB4}">
      <text>
        <r>
          <rPr>
            <sz val="9"/>
            <color indexed="81"/>
            <rFont val="Tahoma"/>
            <family val="2"/>
          </rPr>
          <t>Account_Balance_YTD(acctdept: {Map!D150})</t>
        </r>
      </text>
    </comment>
    <comment ref="F150" authorId="0" shapeId="0" xr:uid="{868D49B2-89F5-4F7D-B67C-01B856D15357}">
      <text>
        <r>
          <rPr>
            <sz val="9"/>
            <color indexed="81"/>
            <rFont val="Tahoma"/>
            <family val="2"/>
          </rPr>
          <t>Account_Balance_YTD(acctdept: {Map!E150})</t>
        </r>
      </text>
    </comment>
    <comment ref="G150" authorId="0" shapeId="0" xr:uid="{8C838780-16D4-4C26-8320-9CD74B563E05}">
      <text>
        <r>
          <rPr>
            <sz val="9"/>
            <color indexed="81"/>
            <rFont val="Tahoma"/>
            <family val="2"/>
          </rPr>
          <t>Account_Balance_YTD(acctdept: {Map!F150})</t>
        </r>
      </text>
    </comment>
    <comment ref="H150" authorId="0" shapeId="0" xr:uid="{CB8CD752-326F-48E0-BE59-BFA613422DCF}">
      <text>
        <r>
          <rPr>
            <sz val="9"/>
            <color indexed="81"/>
            <rFont val="Tahoma"/>
            <family val="2"/>
          </rPr>
          <t>Account_Balance_YTD(acctdept: {Map!G150})</t>
        </r>
      </text>
    </comment>
    <comment ref="I150" authorId="0" shapeId="0" xr:uid="{FA8E7795-B323-4AE7-A87A-EDC66B198714}">
      <text>
        <r>
          <rPr>
            <sz val="9"/>
            <color indexed="81"/>
            <rFont val="Tahoma"/>
            <family val="2"/>
          </rPr>
          <t>Account_Balance_YTD(acctdept: {Map!H150})</t>
        </r>
      </text>
    </comment>
    <comment ref="J150" authorId="0" shapeId="0" xr:uid="{46744261-F230-4835-8C73-90784393B1C9}">
      <text>
        <r>
          <rPr>
            <sz val="9"/>
            <color indexed="81"/>
            <rFont val="Tahoma"/>
            <family val="2"/>
          </rPr>
          <t>Account_Balance_YTD(acctdept: {Map!I150})</t>
        </r>
      </text>
    </comment>
    <comment ref="K150" authorId="0" shapeId="0" xr:uid="{29221EC9-7705-4B2B-AB83-12529A7B2D87}">
      <text>
        <r>
          <rPr>
            <sz val="9"/>
            <color indexed="81"/>
            <rFont val="Tahoma"/>
            <family val="2"/>
          </rPr>
          <t>Account_Balance_YTD(acctdept: {Map!J150})</t>
        </r>
      </text>
    </comment>
    <comment ref="L150" authorId="0" shapeId="0" xr:uid="{7D200D1C-7734-4588-B551-9E9B1B957270}">
      <text>
        <r>
          <rPr>
            <sz val="9"/>
            <color indexed="81"/>
            <rFont val="Tahoma"/>
            <family val="2"/>
          </rPr>
          <t>Account_Balance_YTD(acctdept: {Map!K150})</t>
        </r>
      </text>
    </comment>
    <comment ref="M150" authorId="0" shapeId="0" xr:uid="{16DEBC15-A87A-4356-82F3-57CD1223DD0B}">
      <text>
        <r>
          <rPr>
            <sz val="9"/>
            <color indexed="81"/>
            <rFont val="Tahoma"/>
            <family val="2"/>
          </rPr>
          <t>Account_Balance_YTD(acctdept: {Map!L150})</t>
        </r>
      </text>
    </comment>
    <comment ref="D151" authorId="0" shapeId="0" xr:uid="{27BE1274-08D9-486C-9209-64832932D03B}">
      <text>
        <r>
          <rPr>
            <sz val="9"/>
            <color indexed="81"/>
            <rFont val="Tahoma"/>
            <family val="2"/>
          </rPr>
          <t>Account_Balance_YTD(acctdept: {Map!C151})</t>
        </r>
      </text>
    </comment>
    <comment ref="E151" authorId="0" shapeId="0" xr:uid="{C5DF9381-45B5-400D-8035-B684D2F21E41}">
      <text>
        <r>
          <rPr>
            <sz val="9"/>
            <color indexed="81"/>
            <rFont val="Tahoma"/>
            <family val="2"/>
          </rPr>
          <t>Account_Balance_YTD(acctdept: {Map!D151})</t>
        </r>
      </text>
    </comment>
    <comment ref="F151" authorId="0" shapeId="0" xr:uid="{B3EAB213-7801-4394-8AEE-F2A7DD181A11}">
      <text>
        <r>
          <rPr>
            <sz val="9"/>
            <color indexed="81"/>
            <rFont val="Tahoma"/>
            <family val="2"/>
          </rPr>
          <t>Account_Balance_YTD(acctdept: {Map!E151})</t>
        </r>
      </text>
    </comment>
    <comment ref="G151" authorId="0" shapeId="0" xr:uid="{E71038F5-32D1-490D-8419-D27B75800916}">
      <text>
        <r>
          <rPr>
            <sz val="9"/>
            <color indexed="81"/>
            <rFont val="Tahoma"/>
            <family val="2"/>
          </rPr>
          <t>Account_Balance_YTD(acctdept: {Map!F151})</t>
        </r>
      </text>
    </comment>
    <comment ref="H151" authorId="0" shapeId="0" xr:uid="{BE2F4FBE-C2E1-4DAA-B8E9-AFA8F5DC161F}">
      <text>
        <r>
          <rPr>
            <sz val="9"/>
            <color indexed="81"/>
            <rFont val="Tahoma"/>
            <family val="2"/>
          </rPr>
          <t>Account_Balance_YTD(acctdept: {Map!G151})</t>
        </r>
      </text>
    </comment>
    <comment ref="I151" authorId="0" shapeId="0" xr:uid="{C4EF2D1A-F175-4EAC-8303-CE7062523527}">
      <text>
        <r>
          <rPr>
            <sz val="9"/>
            <color indexed="81"/>
            <rFont val="Tahoma"/>
            <family val="2"/>
          </rPr>
          <t>Account_Balance_YTD(acctdept: {Map!H151})</t>
        </r>
      </text>
    </comment>
    <comment ref="J151" authorId="0" shapeId="0" xr:uid="{9A340200-317D-407E-8C2D-1F86F2FF7EE7}">
      <text>
        <r>
          <rPr>
            <sz val="9"/>
            <color indexed="81"/>
            <rFont val="Tahoma"/>
            <family val="2"/>
          </rPr>
          <t>Account_Balance_YTD(acctdept: {Map!I151})</t>
        </r>
      </text>
    </comment>
    <comment ref="K151" authorId="0" shapeId="0" xr:uid="{C51DE8B1-B62B-4FA2-B6C9-9353F3F1ECAA}">
      <text>
        <r>
          <rPr>
            <sz val="9"/>
            <color indexed="81"/>
            <rFont val="Tahoma"/>
            <family val="2"/>
          </rPr>
          <t>Account_Balance_YTD(acctdept: {Map!J151})</t>
        </r>
      </text>
    </comment>
    <comment ref="L151" authorId="0" shapeId="0" xr:uid="{0D83477A-B623-4C3B-8B41-EBC3131CD856}">
      <text>
        <r>
          <rPr>
            <sz val="9"/>
            <color indexed="81"/>
            <rFont val="Tahoma"/>
            <family val="2"/>
          </rPr>
          <t>Account_Balance_YTD(acctdept: {Map!K151})</t>
        </r>
      </text>
    </comment>
    <comment ref="M151" authorId="0" shapeId="0" xr:uid="{43E9541A-5190-4F02-8D53-919462C537E4}">
      <text>
        <r>
          <rPr>
            <sz val="9"/>
            <color indexed="81"/>
            <rFont val="Tahoma"/>
            <family val="2"/>
          </rPr>
          <t>Account_Balance_YTD(acctdept: {Map!L151})</t>
        </r>
      </text>
    </comment>
    <comment ref="D152" authorId="0" shapeId="0" xr:uid="{75C738AE-5AFB-4016-ADF6-4449B933B65D}">
      <text>
        <r>
          <rPr>
            <sz val="9"/>
            <color indexed="81"/>
            <rFont val="Tahoma"/>
            <family val="2"/>
          </rPr>
          <t>Account_Balance_YTD(acctdept: {Map!C152})</t>
        </r>
      </text>
    </comment>
    <comment ref="E152" authorId="0" shapeId="0" xr:uid="{AC6B922D-0F39-4AC8-8443-0E4217A2F938}">
      <text>
        <r>
          <rPr>
            <sz val="9"/>
            <color indexed="81"/>
            <rFont val="Tahoma"/>
            <family val="2"/>
          </rPr>
          <t>Account_Balance_YTD(acctdept: {Map!D152})</t>
        </r>
      </text>
    </comment>
    <comment ref="F152" authorId="0" shapeId="0" xr:uid="{C60EDA16-D362-46E2-8228-559C7E4DA517}">
      <text>
        <r>
          <rPr>
            <sz val="9"/>
            <color indexed="81"/>
            <rFont val="Tahoma"/>
            <family val="2"/>
          </rPr>
          <t>Account_Balance_YTD(acctdept: {Map!E152})</t>
        </r>
      </text>
    </comment>
    <comment ref="G152" authorId="0" shapeId="0" xr:uid="{3F01F7E5-53AA-4C50-8D17-3FCC002C334D}">
      <text>
        <r>
          <rPr>
            <sz val="9"/>
            <color indexed="81"/>
            <rFont val="Tahoma"/>
            <family val="2"/>
          </rPr>
          <t>Account_Balance_YTD(acctdept: {Map!F152})</t>
        </r>
      </text>
    </comment>
    <comment ref="H152" authorId="0" shapeId="0" xr:uid="{84048247-A8CF-4D9F-AA34-D1F5853A8EFB}">
      <text>
        <r>
          <rPr>
            <sz val="9"/>
            <color indexed="81"/>
            <rFont val="Tahoma"/>
            <family val="2"/>
          </rPr>
          <t>Account_Balance_YTD(acctdept: {Map!G152})</t>
        </r>
      </text>
    </comment>
    <comment ref="I152" authorId="0" shapeId="0" xr:uid="{D4455982-0A55-418B-8C14-9151DEEE4D20}">
      <text>
        <r>
          <rPr>
            <sz val="9"/>
            <color indexed="81"/>
            <rFont val="Tahoma"/>
            <family val="2"/>
          </rPr>
          <t>Account_Balance_YTD(acctdept: {Map!H152})</t>
        </r>
      </text>
    </comment>
    <comment ref="J152" authorId="0" shapeId="0" xr:uid="{6542B369-F429-4D19-A2AC-ED618E54312D}">
      <text>
        <r>
          <rPr>
            <sz val="9"/>
            <color indexed="81"/>
            <rFont val="Tahoma"/>
            <family val="2"/>
          </rPr>
          <t>Account_Balance_YTD(acctdept: {Map!I152})</t>
        </r>
      </text>
    </comment>
    <comment ref="K152" authorId="0" shapeId="0" xr:uid="{E05814AB-0A93-44FC-AEFC-12D2421B4D0E}">
      <text>
        <r>
          <rPr>
            <sz val="9"/>
            <color indexed="81"/>
            <rFont val="Tahoma"/>
            <family val="2"/>
          </rPr>
          <t>Account_Balance_YTD(acctdept: {Map!J152})</t>
        </r>
      </text>
    </comment>
    <comment ref="L152" authorId="0" shapeId="0" xr:uid="{BA6EEE2F-34C1-48FA-A3D3-FCF78B39D014}">
      <text>
        <r>
          <rPr>
            <sz val="9"/>
            <color indexed="81"/>
            <rFont val="Tahoma"/>
            <family val="2"/>
          </rPr>
          <t>Account_Balance_YTD(acctdept: {Map!K152})</t>
        </r>
      </text>
    </comment>
    <comment ref="M152" authorId="0" shapeId="0" xr:uid="{97636639-8025-44CF-817B-6E60F5C73D93}">
      <text>
        <r>
          <rPr>
            <sz val="9"/>
            <color indexed="81"/>
            <rFont val="Tahoma"/>
            <family val="2"/>
          </rPr>
          <t>Account_Balance_YTD(acctdept: {Map!L152})</t>
        </r>
      </text>
    </comment>
    <comment ref="D153" authorId="0" shapeId="0" xr:uid="{394516A0-2B1A-4844-8538-C83BB83CEFCB}">
      <text>
        <r>
          <rPr>
            <sz val="9"/>
            <color indexed="81"/>
            <rFont val="Tahoma"/>
            <family val="2"/>
          </rPr>
          <t>Account_Balance_YTD(acctdept: {Map!C153})</t>
        </r>
      </text>
    </comment>
    <comment ref="E153" authorId="0" shapeId="0" xr:uid="{F1DA6A84-09D0-4823-8BD5-2DD59C1A4F08}">
      <text>
        <r>
          <rPr>
            <sz val="9"/>
            <color indexed="81"/>
            <rFont val="Tahoma"/>
            <family val="2"/>
          </rPr>
          <t>Account_Balance_YTD(acctdept: {Map!D153})</t>
        </r>
      </text>
    </comment>
    <comment ref="F153" authorId="0" shapeId="0" xr:uid="{4F1BD023-EFB2-489D-BF92-31973DECF0D0}">
      <text>
        <r>
          <rPr>
            <sz val="9"/>
            <color indexed="81"/>
            <rFont val="Tahoma"/>
            <family val="2"/>
          </rPr>
          <t>Account_Balance_YTD(acctdept: {Map!E153})</t>
        </r>
      </text>
    </comment>
    <comment ref="G153" authorId="0" shapeId="0" xr:uid="{E8A800B3-D7F1-4511-9D52-8C1E9C901A99}">
      <text>
        <r>
          <rPr>
            <sz val="9"/>
            <color indexed="81"/>
            <rFont val="Tahoma"/>
            <family val="2"/>
          </rPr>
          <t>Account_Balance_YTD(acctdept: {Map!F153})</t>
        </r>
      </text>
    </comment>
    <comment ref="H153" authorId="0" shapeId="0" xr:uid="{3073E20E-CD0F-4185-B96B-4996DA5A9DB1}">
      <text>
        <r>
          <rPr>
            <sz val="9"/>
            <color indexed="81"/>
            <rFont val="Tahoma"/>
            <family val="2"/>
          </rPr>
          <t>Account_Balance_YTD(acctdept: {Map!G153})</t>
        </r>
      </text>
    </comment>
    <comment ref="I153" authorId="0" shapeId="0" xr:uid="{35BAD186-9027-40DC-B66A-C9CD25B79824}">
      <text>
        <r>
          <rPr>
            <sz val="9"/>
            <color indexed="81"/>
            <rFont val="Tahoma"/>
            <family val="2"/>
          </rPr>
          <t>Account_Balance_YTD(acctdept: {Map!H153})</t>
        </r>
      </text>
    </comment>
    <comment ref="J153" authorId="0" shapeId="0" xr:uid="{40C6A7D5-47CD-4E66-8D7B-0F868D7DF538}">
      <text>
        <r>
          <rPr>
            <sz val="9"/>
            <color indexed="81"/>
            <rFont val="Tahoma"/>
            <family val="2"/>
          </rPr>
          <t>Account_Balance_YTD(acctdept: {Map!I153})</t>
        </r>
      </text>
    </comment>
    <comment ref="K153" authorId="0" shapeId="0" xr:uid="{4B099A28-D2B8-45B4-814A-EC577234D404}">
      <text>
        <r>
          <rPr>
            <sz val="9"/>
            <color indexed="81"/>
            <rFont val="Tahoma"/>
            <family val="2"/>
          </rPr>
          <t>Account_Balance_YTD(acctdept: {Map!J153})</t>
        </r>
      </text>
    </comment>
    <comment ref="L153" authorId="0" shapeId="0" xr:uid="{2CB14954-4971-4E15-A5AA-D7EB41F3B00A}">
      <text>
        <r>
          <rPr>
            <sz val="9"/>
            <color indexed="81"/>
            <rFont val="Tahoma"/>
            <family val="2"/>
          </rPr>
          <t>Account_Balance_YTD(acctdept: {Map!K153})</t>
        </r>
      </text>
    </comment>
    <comment ref="M153" authorId="0" shapeId="0" xr:uid="{E9BA0D2B-4F6B-45C9-90E4-7F53174B96C3}">
      <text>
        <r>
          <rPr>
            <sz val="9"/>
            <color indexed="81"/>
            <rFont val="Tahoma"/>
            <family val="2"/>
          </rPr>
          <t>Account_Balance_YTD(acctdept: {Map!L153})</t>
        </r>
      </text>
    </comment>
    <comment ref="D154" authorId="0" shapeId="0" xr:uid="{0170FCF7-1D3C-41F9-9E07-55E75C08D5A5}">
      <text>
        <r>
          <rPr>
            <sz val="9"/>
            <color indexed="81"/>
            <rFont val="Tahoma"/>
            <family val="2"/>
          </rPr>
          <t>Account_Balance_YTD(acctdept: {Map!C154})</t>
        </r>
      </text>
    </comment>
    <comment ref="E154" authorId="0" shapeId="0" xr:uid="{5E01DD76-34B9-4009-B88F-EBFFF6BAF2AF}">
      <text>
        <r>
          <rPr>
            <sz val="9"/>
            <color indexed="81"/>
            <rFont val="Tahoma"/>
            <family val="2"/>
          </rPr>
          <t>Account_Balance_YTD(acctdept: {Map!D154})</t>
        </r>
      </text>
    </comment>
    <comment ref="F154" authorId="0" shapeId="0" xr:uid="{EABCC593-BD2C-4A5A-9591-D0F31FC35299}">
      <text>
        <r>
          <rPr>
            <sz val="9"/>
            <color indexed="81"/>
            <rFont val="Tahoma"/>
            <family val="2"/>
          </rPr>
          <t>Account_Balance_YTD(acctdept: {Map!E154})</t>
        </r>
      </text>
    </comment>
    <comment ref="G154" authorId="0" shapeId="0" xr:uid="{318D6E40-FDC0-4D10-AC94-0AF737CF2049}">
      <text>
        <r>
          <rPr>
            <sz val="9"/>
            <color indexed="81"/>
            <rFont val="Tahoma"/>
            <family val="2"/>
          </rPr>
          <t>Account_Balance_YTD(acctdept: {Map!F154})</t>
        </r>
      </text>
    </comment>
    <comment ref="H154" authorId="0" shapeId="0" xr:uid="{B44D58E1-26FE-4827-87BB-EA3CEBDA45A1}">
      <text>
        <r>
          <rPr>
            <sz val="9"/>
            <color indexed="81"/>
            <rFont val="Tahoma"/>
            <family val="2"/>
          </rPr>
          <t>Account_Balance_YTD(acctdept: {Map!G154})</t>
        </r>
      </text>
    </comment>
    <comment ref="I154" authorId="0" shapeId="0" xr:uid="{09188109-3BCD-4C72-8FF0-516DAE465E3E}">
      <text>
        <r>
          <rPr>
            <sz val="9"/>
            <color indexed="81"/>
            <rFont val="Tahoma"/>
            <family val="2"/>
          </rPr>
          <t>Account_Balance_YTD(acctdept: {Map!H154})</t>
        </r>
      </text>
    </comment>
    <comment ref="J154" authorId="0" shapeId="0" xr:uid="{30782375-BB3A-44E1-A507-36F217578800}">
      <text>
        <r>
          <rPr>
            <sz val="9"/>
            <color indexed="81"/>
            <rFont val="Tahoma"/>
            <family val="2"/>
          </rPr>
          <t>Account_Balance_YTD(acctdept: {Map!I154})</t>
        </r>
      </text>
    </comment>
    <comment ref="K154" authorId="0" shapeId="0" xr:uid="{5D8B844D-4700-4109-99D6-E849EFF9011B}">
      <text>
        <r>
          <rPr>
            <sz val="9"/>
            <color indexed="81"/>
            <rFont val="Tahoma"/>
            <family val="2"/>
          </rPr>
          <t>Account_Balance_YTD(acctdept: {Map!J154})</t>
        </r>
      </text>
    </comment>
    <comment ref="L154" authorId="0" shapeId="0" xr:uid="{2CD7203D-9EC8-4CEF-B4EF-78CB5496341A}">
      <text>
        <r>
          <rPr>
            <sz val="9"/>
            <color indexed="81"/>
            <rFont val="Tahoma"/>
            <family val="2"/>
          </rPr>
          <t>Account_Balance_YTD(acctdept: {Map!K154})</t>
        </r>
      </text>
    </comment>
    <comment ref="M154" authorId="0" shapeId="0" xr:uid="{300DBF6E-2E8A-453B-864F-FF60890A7155}">
      <text>
        <r>
          <rPr>
            <sz val="9"/>
            <color indexed="81"/>
            <rFont val="Tahoma"/>
            <family val="2"/>
          </rPr>
          <t>Account_Balance_YTD(acctdept: {Map!L154})</t>
        </r>
      </text>
    </comment>
    <comment ref="D155" authorId="0" shapeId="0" xr:uid="{75430033-FC82-49AC-B0A7-40314AC5646B}">
      <text>
        <r>
          <rPr>
            <sz val="9"/>
            <color indexed="81"/>
            <rFont val="Tahoma"/>
            <family val="2"/>
          </rPr>
          <t>Account_Balance_YTD(acctdept: {Map!C155})</t>
        </r>
      </text>
    </comment>
    <comment ref="E155" authorId="0" shapeId="0" xr:uid="{D1BBEAFD-6DE8-4E0F-BD1A-9D89E7358984}">
      <text>
        <r>
          <rPr>
            <sz val="9"/>
            <color indexed="81"/>
            <rFont val="Tahoma"/>
            <family val="2"/>
          </rPr>
          <t>Account_Balance_YTD(acctdept: {Map!D155})</t>
        </r>
      </text>
    </comment>
    <comment ref="F155" authorId="0" shapeId="0" xr:uid="{BB40EEFD-D9B6-4CE7-9C59-FDB56846E2DF}">
      <text>
        <r>
          <rPr>
            <sz val="9"/>
            <color indexed="81"/>
            <rFont val="Tahoma"/>
            <family val="2"/>
          </rPr>
          <t>Account_Balance_YTD(acctdept: {Map!E155})</t>
        </r>
      </text>
    </comment>
    <comment ref="G155" authorId="0" shapeId="0" xr:uid="{AE7B03AE-3F13-42D8-A1D4-B877E30CB5CA}">
      <text>
        <r>
          <rPr>
            <sz val="9"/>
            <color indexed="81"/>
            <rFont val="Tahoma"/>
            <family val="2"/>
          </rPr>
          <t>Account_Balance_YTD(acctdept: {Map!F155})</t>
        </r>
      </text>
    </comment>
    <comment ref="H155" authorId="0" shapeId="0" xr:uid="{5BA80DEC-4C9A-4BD1-9E98-77782F083329}">
      <text>
        <r>
          <rPr>
            <sz val="9"/>
            <color indexed="81"/>
            <rFont val="Tahoma"/>
            <family val="2"/>
          </rPr>
          <t>Account_Balance_YTD(acctdept: {Map!G155})</t>
        </r>
      </text>
    </comment>
    <comment ref="I155" authorId="0" shapeId="0" xr:uid="{F34B9529-3275-45C7-BB19-1870BE4C5089}">
      <text>
        <r>
          <rPr>
            <sz val="9"/>
            <color indexed="81"/>
            <rFont val="Tahoma"/>
            <family val="2"/>
          </rPr>
          <t>Account_Balance_YTD(acctdept: {Map!H155})</t>
        </r>
      </text>
    </comment>
    <comment ref="J155" authorId="0" shapeId="0" xr:uid="{3B7EF8E9-95BF-4527-834C-C5B6F526B950}">
      <text>
        <r>
          <rPr>
            <sz val="9"/>
            <color indexed="81"/>
            <rFont val="Tahoma"/>
            <family val="2"/>
          </rPr>
          <t>Account_Balance_YTD(acctdept: {Map!I155})</t>
        </r>
      </text>
    </comment>
    <comment ref="K155" authorId="0" shapeId="0" xr:uid="{D1160441-3DF7-4A05-B6ED-F6E64B5CA51D}">
      <text>
        <r>
          <rPr>
            <sz val="9"/>
            <color indexed="81"/>
            <rFont val="Tahoma"/>
            <family val="2"/>
          </rPr>
          <t>Account_Balance_YTD(acctdept: {Map!J155})</t>
        </r>
      </text>
    </comment>
    <comment ref="L155" authorId="0" shapeId="0" xr:uid="{F82A7DE3-6381-4F4C-AFEB-A2527C7325C1}">
      <text>
        <r>
          <rPr>
            <sz val="9"/>
            <color indexed="81"/>
            <rFont val="Tahoma"/>
            <family val="2"/>
          </rPr>
          <t>Account_Balance_YTD(acctdept: {Map!K155})</t>
        </r>
      </text>
    </comment>
    <comment ref="M155" authorId="0" shapeId="0" xr:uid="{CE3FD6D4-0D2E-45C3-8593-E99598A392F4}">
      <text>
        <r>
          <rPr>
            <sz val="9"/>
            <color indexed="81"/>
            <rFont val="Tahoma"/>
            <family val="2"/>
          </rPr>
          <t>Account_Balance_YTD(acctdept: {Map!L155})</t>
        </r>
      </text>
    </comment>
    <comment ref="D156" authorId="0" shapeId="0" xr:uid="{03B25882-DC3B-4886-BAC4-30CDAF035244}">
      <text>
        <r>
          <rPr>
            <sz val="9"/>
            <color indexed="81"/>
            <rFont val="Tahoma"/>
            <family val="2"/>
          </rPr>
          <t>Account_Balance_YTD(acctdept: {Map!C156})</t>
        </r>
      </text>
    </comment>
    <comment ref="E156" authorId="0" shapeId="0" xr:uid="{1D1DC8A4-9BBA-4930-AF7E-63EA771EC55C}">
      <text>
        <r>
          <rPr>
            <sz val="9"/>
            <color indexed="81"/>
            <rFont val="Tahoma"/>
            <family val="2"/>
          </rPr>
          <t>Account_Balance_YTD(acctdept: {Map!D156})</t>
        </r>
      </text>
    </comment>
    <comment ref="F156" authorId="0" shapeId="0" xr:uid="{78160FE1-1D2D-42E7-903B-4548B1C8D33F}">
      <text>
        <r>
          <rPr>
            <sz val="9"/>
            <color indexed="81"/>
            <rFont val="Tahoma"/>
            <family val="2"/>
          </rPr>
          <t>Account_Balance_YTD(acctdept: {Map!E156})</t>
        </r>
      </text>
    </comment>
    <comment ref="G156" authorId="0" shapeId="0" xr:uid="{CFBD79B4-9CA8-4EF0-B0E6-9F212BB06AA4}">
      <text>
        <r>
          <rPr>
            <sz val="9"/>
            <color indexed="81"/>
            <rFont val="Tahoma"/>
            <family val="2"/>
          </rPr>
          <t>Account_Balance_YTD(acctdept: {Map!F156})</t>
        </r>
      </text>
    </comment>
    <comment ref="H156" authorId="0" shapeId="0" xr:uid="{3A79EB73-CB30-4894-9E8F-5D0C66DD8F74}">
      <text>
        <r>
          <rPr>
            <sz val="9"/>
            <color indexed="81"/>
            <rFont val="Tahoma"/>
            <family val="2"/>
          </rPr>
          <t>Account_Balance_YTD(acctdept: {Map!G156})</t>
        </r>
      </text>
    </comment>
    <comment ref="I156" authorId="0" shapeId="0" xr:uid="{17AB1946-5563-4F40-B006-CAD56929992D}">
      <text>
        <r>
          <rPr>
            <sz val="9"/>
            <color indexed="81"/>
            <rFont val="Tahoma"/>
            <family val="2"/>
          </rPr>
          <t>Account_Balance_YTD(acctdept: {Map!H156})</t>
        </r>
      </text>
    </comment>
    <comment ref="J156" authorId="0" shapeId="0" xr:uid="{BE505D0A-D464-4C34-B943-E80C3860410E}">
      <text>
        <r>
          <rPr>
            <sz val="9"/>
            <color indexed="81"/>
            <rFont val="Tahoma"/>
            <family val="2"/>
          </rPr>
          <t>Account_Balance_YTD(acctdept: {Map!I156})</t>
        </r>
      </text>
    </comment>
    <comment ref="K156" authorId="0" shapeId="0" xr:uid="{F2B00996-49EB-4394-A73D-982651BA9414}">
      <text>
        <r>
          <rPr>
            <sz val="9"/>
            <color indexed="81"/>
            <rFont val="Tahoma"/>
            <family val="2"/>
          </rPr>
          <t>Account_Balance_YTD(acctdept: {Map!J156})</t>
        </r>
      </text>
    </comment>
    <comment ref="L156" authorId="0" shapeId="0" xr:uid="{6205CCF4-CA1C-4057-9146-CC11E1899AFB}">
      <text>
        <r>
          <rPr>
            <sz val="9"/>
            <color indexed="81"/>
            <rFont val="Tahoma"/>
            <family val="2"/>
          </rPr>
          <t>Account_Balance_YTD(acctdept: {Map!K156})</t>
        </r>
      </text>
    </comment>
    <comment ref="M156" authorId="0" shapeId="0" xr:uid="{CAA30A70-7FEF-40C9-8AB7-C10193DA7274}">
      <text>
        <r>
          <rPr>
            <sz val="9"/>
            <color indexed="81"/>
            <rFont val="Tahoma"/>
            <family val="2"/>
          </rPr>
          <t>Account_Balance_YTD(acctdept: {Map!L156})</t>
        </r>
      </text>
    </comment>
    <comment ref="D157" authorId="0" shapeId="0" xr:uid="{DA9D8BA9-6560-42DE-ADEC-F351451D3194}">
      <text>
        <r>
          <rPr>
            <sz val="9"/>
            <color indexed="81"/>
            <rFont val="Tahoma"/>
            <family val="2"/>
          </rPr>
          <t>Account_Balance_YTD(acctdept: {Map!C157})</t>
        </r>
      </text>
    </comment>
    <comment ref="E157" authorId="0" shapeId="0" xr:uid="{30EECD2D-7F04-419C-B737-75A0572EFE2D}">
      <text>
        <r>
          <rPr>
            <sz val="9"/>
            <color indexed="81"/>
            <rFont val="Tahoma"/>
            <family val="2"/>
          </rPr>
          <t>Account_Balance_YTD(acctdept: {Map!D157})</t>
        </r>
      </text>
    </comment>
    <comment ref="F157" authorId="0" shapeId="0" xr:uid="{0A605EC1-46C9-4585-A1D6-C24246142C08}">
      <text>
        <r>
          <rPr>
            <sz val="9"/>
            <color indexed="81"/>
            <rFont val="Tahoma"/>
            <family val="2"/>
          </rPr>
          <t>Account_Balance_YTD(acctdept: {Map!E157})</t>
        </r>
      </text>
    </comment>
    <comment ref="G157" authorId="0" shapeId="0" xr:uid="{9792E0A3-85B6-41AA-AE40-6BAC70D923D7}">
      <text>
        <r>
          <rPr>
            <sz val="9"/>
            <color indexed="81"/>
            <rFont val="Tahoma"/>
            <family val="2"/>
          </rPr>
          <t>Account_Balance_YTD(acctdept: {Map!F157})</t>
        </r>
      </text>
    </comment>
    <comment ref="H157" authorId="0" shapeId="0" xr:uid="{F170C25F-B76D-4D2C-B3D6-669CACC10FB0}">
      <text>
        <r>
          <rPr>
            <sz val="9"/>
            <color indexed="81"/>
            <rFont val="Tahoma"/>
            <family val="2"/>
          </rPr>
          <t>Account_Balance_YTD(acctdept: {Map!G157})</t>
        </r>
      </text>
    </comment>
    <comment ref="I157" authorId="0" shapeId="0" xr:uid="{4D73359F-F705-4C72-926B-8E0D17620418}">
      <text>
        <r>
          <rPr>
            <sz val="9"/>
            <color indexed="81"/>
            <rFont val="Tahoma"/>
            <family val="2"/>
          </rPr>
          <t>Account_Balance_YTD(acctdept: {Map!H157})</t>
        </r>
      </text>
    </comment>
    <comment ref="J157" authorId="0" shapeId="0" xr:uid="{0328812C-07A8-48A4-A4A0-6E6B68BC2494}">
      <text>
        <r>
          <rPr>
            <sz val="9"/>
            <color indexed="81"/>
            <rFont val="Tahoma"/>
            <family val="2"/>
          </rPr>
          <t>Account_Balance_YTD(acctdept: {Map!I157})</t>
        </r>
      </text>
    </comment>
    <comment ref="K157" authorId="0" shapeId="0" xr:uid="{541C6A68-22A4-480B-B71C-93DD032AD9E0}">
      <text>
        <r>
          <rPr>
            <sz val="9"/>
            <color indexed="81"/>
            <rFont val="Tahoma"/>
            <family val="2"/>
          </rPr>
          <t>Account_Balance_YTD(acctdept: {Map!J157})</t>
        </r>
      </text>
    </comment>
    <comment ref="L157" authorId="0" shapeId="0" xr:uid="{0760E275-64A8-4CA0-92A2-29C4028FD440}">
      <text>
        <r>
          <rPr>
            <sz val="9"/>
            <color indexed="81"/>
            <rFont val="Tahoma"/>
            <family val="2"/>
          </rPr>
          <t>Account_Balance_YTD(acctdept: {Map!K157})</t>
        </r>
      </text>
    </comment>
    <comment ref="M157" authorId="0" shapeId="0" xr:uid="{33E3ECAB-B938-4B35-95A7-C2BE2F3C5BC6}">
      <text>
        <r>
          <rPr>
            <sz val="9"/>
            <color indexed="81"/>
            <rFont val="Tahoma"/>
            <family val="2"/>
          </rPr>
          <t>Account_Balance_YTD(acctdept: {Map!L157})</t>
        </r>
      </text>
    </comment>
    <comment ref="D158" authorId="0" shapeId="0" xr:uid="{72168A0B-339B-4250-B835-B050AF482C0A}">
      <text>
        <r>
          <rPr>
            <sz val="9"/>
            <color indexed="81"/>
            <rFont val="Tahoma"/>
            <family val="2"/>
          </rPr>
          <t>Account_Balance_YTD(acctdept: {Map!C158})</t>
        </r>
      </text>
    </comment>
    <comment ref="E158" authorId="0" shapeId="0" xr:uid="{CC62844B-7E8C-4352-AA29-04B3FC9646E0}">
      <text>
        <r>
          <rPr>
            <sz val="9"/>
            <color indexed="81"/>
            <rFont val="Tahoma"/>
            <family val="2"/>
          </rPr>
          <t>Account_Balance_YTD(acctdept: {Map!D158})</t>
        </r>
      </text>
    </comment>
    <comment ref="F158" authorId="0" shapeId="0" xr:uid="{E6E52B36-EDF7-425A-95CD-DF3F239CC018}">
      <text>
        <r>
          <rPr>
            <sz val="9"/>
            <color indexed="81"/>
            <rFont val="Tahoma"/>
            <family val="2"/>
          </rPr>
          <t>Account_Balance_YTD(acctdept: {Map!E158})</t>
        </r>
      </text>
    </comment>
    <comment ref="G158" authorId="0" shapeId="0" xr:uid="{3E7E6E28-EBA0-42F9-9C29-C7E54B61ABFB}">
      <text>
        <r>
          <rPr>
            <sz val="9"/>
            <color indexed="81"/>
            <rFont val="Tahoma"/>
            <family val="2"/>
          </rPr>
          <t>Account_Balance_YTD(acctdept: {Map!F158})</t>
        </r>
      </text>
    </comment>
    <comment ref="H158" authorId="0" shapeId="0" xr:uid="{A4376D95-DF6F-4C1B-8ADF-46BDEE4ECE01}">
      <text>
        <r>
          <rPr>
            <sz val="9"/>
            <color indexed="81"/>
            <rFont val="Tahoma"/>
            <family val="2"/>
          </rPr>
          <t>Account_Balance_YTD(acctdept: {Map!G158})</t>
        </r>
      </text>
    </comment>
    <comment ref="I158" authorId="0" shapeId="0" xr:uid="{A81518C7-4A1B-429E-BB30-150CE2FE81FA}">
      <text>
        <r>
          <rPr>
            <sz val="9"/>
            <color indexed="81"/>
            <rFont val="Tahoma"/>
            <family val="2"/>
          </rPr>
          <t>Account_Balance_YTD(acctdept: {Map!H158})</t>
        </r>
      </text>
    </comment>
    <comment ref="J158" authorId="0" shapeId="0" xr:uid="{48DD8EDB-3F47-45F0-99D7-B779F7892FF5}">
      <text>
        <r>
          <rPr>
            <sz val="9"/>
            <color indexed="81"/>
            <rFont val="Tahoma"/>
            <family val="2"/>
          </rPr>
          <t>Account_Balance_YTD(acctdept: {Map!I158})</t>
        </r>
      </text>
    </comment>
    <comment ref="K158" authorId="0" shapeId="0" xr:uid="{673A8E88-7CFB-42D9-BBFB-4E2918F2C6FA}">
      <text>
        <r>
          <rPr>
            <sz val="9"/>
            <color indexed="81"/>
            <rFont val="Tahoma"/>
            <family val="2"/>
          </rPr>
          <t>Account_Balance_YTD(acctdept: {Map!J158})</t>
        </r>
      </text>
    </comment>
    <comment ref="L158" authorId="0" shapeId="0" xr:uid="{9C375AF9-302B-4804-B88C-71A46BDBA976}">
      <text>
        <r>
          <rPr>
            <sz val="9"/>
            <color indexed="81"/>
            <rFont val="Tahoma"/>
            <family val="2"/>
          </rPr>
          <t>Account_Balance_YTD(acctdept: {Map!K158})</t>
        </r>
      </text>
    </comment>
    <comment ref="M158" authorId="0" shapeId="0" xr:uid="{0FB11DD3-AFFC-4F97-9858-D587E5E95B9C}">
      <text>
        <r>
          <rPr>
            <sz val="9"/>
            <color indexed="81"/>
            <rFont val="Tahoma"/>
            <family val="2"/>
          </rPr>
          <t>Account_Balance_YTD(acctdept: {Map!L158})</t>
        </r>
      </text>
    </comment>
    <comment ref="D159" authorId="0" shapeId="0" xr:uid="{A92C15A1-1B7E-4D39-B068-5769F277967C}">
      <text>
        <r>
          <rPr>
            <sz val="9"/>
            <color indexed="81"/>
            <rFont val="Tahoma"/>
            <family val="2"/>
          </rPr>
          <t>Account_Balance_YTD(acctdept: {Map!C159})</t>
        </r>
      </text>
    </comment>
    <comment ref="E159" authorId="0" shapeId="0" xr:uid="{C1D2AB6C-FB30-46B2-93DC-6A7C236B075C}">
      <text>
        <r>
          <rPr>
            <sz val="9"/>
            <color indexed="81"/>
            <rFont val="Tahoma"/>
            <family val="2"/>
          </rPr>
          <t>Account_Balance_YTD(acctdept: {Map!D159})</t>
        </r>
      </text>
    </comment>
    <comment ref="F159" authorId="0" shapeId="0" xr:uid="{22A093E1-C0CC-494D-A46B-BE77C4ECE671}">
      <text>
        <r>
          <rPr>
            <sz val="9"/>
            <color indexed="81"/>
            <rFont val="Tahoma"/>
            <family val="2"/>
          </rPr>
          <t>Account_Balance_YTD(acctdept: {Map!E159})</t>
        </r>
      </text>
    </comment>
    <comment ref="G159" authorId="0" shapeId="0" xr:uid="{6249EF8F-788D-4C5C-9ABC-91E620D246A2}">
      <text>
        <r>
          <rPr>
            <sz val="9"/>
            <color indexed="81"/>
            <rFont val="Tahoma"/>
            <family val="2"/>
          </rPr>
          <t>Account_Balance_YTD(acctdept: {Map!F159})</t>
        </r>
      </text>
    </comment>
    <comment ref="H159" authorId="0" shapeId="0" xr:uid="{CA6DEB64-4A86-4629-8C25-04E02AA6AE39}">
      <text>
        <r>
          <rPr>
            <sz val="9"/>
            <color indexed="81"/>
            <rFont val="Tahoma"/>
            <family val="2"/>
          </rPr>
          <t>Account_Balance_YTD(acctdept: {Map!G159})</t>
        </r>
      </text>
    </comment>
    <comment ref="I159" authorId="0" shapeId="0" xr:uid="{37BB81D1-DE64-45D4-A798-440E5726A126}">
      <text>
        <r>
          <rPr>
            <sz val="9"/>
            <color indexed="81"/>
            <rFont val="Tahoma"/>
            <family val="2"/>
          </rPr>
          <t>Account_Balance_YTD(acctdept: {Map!H159})</t>
        </r>
      </text>
    </comment>
    <comment ref="J159" authorId="0" shapeId="0" xr:uid="{595E7863-1944-4737-9A77-9B43526C821B}">
      <text>
        <r>
          <rPr>
            <sz val="9"/>
            <color indexed="81"/>
            <rFont val="Tahoma"/>
            <family val="2"/>
          </rPr>
          <t>Account_Balance_YTD(acctdept: {Map!I159})</t>
        </r>
      </text>
    </comment>
    <comment ref="K159" authorId="0" shapeId="0" xr:uid="{6D355D87-E158-4B16-8808-52D491F50D41}">
      <text>
        <r>
          <rPr>
            <sz val="9"/>
            <color indexed="81"/>
            <rFont val="Tahoma"/>
            <family val="2"/>
          </rPr>
          <t>Account_Balance_YTD(acctdept: {Map!J159})</t>
        </r>
      </text>
    </comment>
    <comment ref="L159" authorId="0" shapeId="0" xr:uid="{D03F0FAF-2522-4BD2-B247-1FAB7FC9FA70}">
      <text>
        <r>
          <rPr>
            <sz val="9"/>
            <color indexed="81"/>
            <rFont val="Tahoma"/>
            <family val="2"/>
          </rPr>
          <t>Account_Balance_YTD(acctdept: {Map!K159})</t>
        </r>
      </text>
    </comment>
    <comment ref="M159" authorId="0" shapeId="0" xr:uid="{4EA0057F-178B-408D-93C0-1086FD256718}">
      <text>
        <r>
          <rPr>
            <sz val="9"/>
            <color indexed="81"/>
            <rFont val="Tahoma"/>
            <family val="2"/>
          </rPr>
          <t>Account_Balance_YTD(acctdept: {Map!L159})</t>
        </r>
      </text>
    </comment>
    <comment ref="D160" authorId="0" shapeId="0" xr:uid="{EC0D5E8F-BAC0-4DA4-BA4B-20B473FB1D85}">
      <text>
        <r>
          <rPr>
            <sz val="9"/>
            <color indexed="81"/>
            <rFont val="Tahoma"/>
            <family val="2"/>
          </rPr>
          <t>Account_Balance_YTD(acctdept: {Map!C160})</t>
        </r>
      </text>
    </comment>
    <comment ref="E160" authorId="0" shapeId="0" xr:uid="{CE45C9EC-E7A9-4297-8943-F1C1AD43B147}">
      <text>
        <r>
          <rPr>
            <sz val="9"/>
            <color indexed="81"/>
            <rFont val="Tahoma"/>
            <family val="2"/>
          </rPr>
          <t>Account_Balance_YTD(acctdept: {Map!D160})</t>
        </r>
      </text>
    </comment>
    <comment ref="F160" authorId="0" shapeId="0" xr:uid="{3CF3E1C7-97C4-40DA-89AE-1BC3A9912B0B}">
      <text>
        <r>
          <rPr>
            <sz val="9"/>
            <color indexed="81"/>
            <rFont val="Tahoma"/>
            <family val="2"/>
          </rPr>
          <t>Account_Balance_YTD(acctdept: {Map!E160})</t>
        </r>
      </text>
    </comment>
    <comment ref="G160" authorId="0" shapeId="0" xr:uid="{0739ED9E-C88C-43CB-930E-CAB08101932A}">
      <text>
        <r>
          <rPr>
            <sz val="9"/>
            <color indexed="81"/>
            <rFont val="Tahoma"/>
            <family val="2"/>
          </rPr>
          <t>Account_Balance_YTD(acctdept: {Map!F160})</t>
        </r>
      </text>
    </comment>
    <comment ref="H160" authorId="0" shapeId="0" xr:uid="{9D79F75D-B261-4801-B8C8-BC3758259EB7}">
      <text>
        <r>
          <rPr>
            <sz val="9"/>
            <color indexed="81"/>
            <rFont val="Tahoma"/>
            <family val="2"/>
          </rPr>
          <t>Account_Balance_YTD(acctdept: {Map!G160})</t>
        </r>
      </text>
    </comment>
    <comment ref="I160" authorId="0" shapeId="0" xr:uid="{F85CCE8D-E4AC-494D-A642-0EF57FD704CF}">
      <text>
        <r>
          <rPr>
            <sz val="9"/>
            <color indexed="81"/>
            <rFont val="Tahoma"/>
            <family val="2"/>
          </rPr>
          <t>Account_Balance_YTD(acctdept: {Map!H160})</t>
        </r>
      </text>
    </comment>
    <comment ref="J160" authorId="0" shapeId="0" xr:uid="{AFD4CC76-1700-45DA-8E45-494A9FC0BC58}">
      <text>
        <r>
          <rPr>
            <sz val="9"/>
            <color indexed="81"/>
            <rFont val="Tahoma"/>
            <family val="2"/>
          </rPr>
          <t>Account_Balance_YTD(acctdept: {Map!I160})</t>
        </r>
      </text>
    </comment>
    <comment ref="K160" authorId="0" shapeId="0" xr:uid="{E684E1A8-0985-4DA9-BC89-79DF357FAD47}">
      <text>
        <r>
          <rPr>
            <sz val="9"/>
            <color indexed="81"/>
            <rFont val="Tahoma"/>
            <family val="2"/>
          </rPr>
          <t>Account_Balance_YTD(acctdept: {Map!J160})</t>
        </r>
      </text>
    </comment>
    <comment ref="L160" authorId="0" shapeId="0" xr:uid="{D9184853-87BE-4ADE-B789-5C74F68D3907}">
      <text>
        <r>
          <rPr>
            <sz val="9"/>
            <color indexed="81"/>
            <rFont val="Tahoma"/>
            <family val="2"/>
          </rPr>
          <t>Account_Balance_YTD(acctdept: {Map!K160})</t>
        </r>
      </text>
    </comment>
    <comment ref="M160" authorId="0" shapeId="0" xr:uid="{AF951EB2-F9C4-4B44-BBC0-FFEFB0719798}">
      <text>
        <r>
          <rPr>
            <sz val="9"/>
            <color indexed="81"/>
            <rFont val="Tahoma"/>
            <family val="2"/>
          </rPr>
          <t>Account_Balance_YTD(acctdept: {Map!L160})</t>
        </r>
      </text>
    </comment>
    <comment ref="D161" authorId="0" shapeId="0" xr:uid="{D28F12D9-4DA1-4D0A-82BC-3DE439AFCC81}">
      <text>
        <r>
          <rPr>
            <sz val="9"/>
            <color indexed="81"/>
            <rFont val="Tahoma"/>
            <family val="2"/>
          </rPr>
          <t>Account_Balance_YTD(acctdept: {Map!C161})</t>
        </r>
      </text>
    </comment>
    <comment ref="E161" authorId="0" shapeId="0" xr:uid="{4F782688-B248-4375-B6AA-E09CA6CC5A44}">
      <text>
        <r>
          <rPr>
            <sz val="9"/>
            <color indexed="81"/>
            <rFont val="Tahoma"/>
            <family val="2"/>
          </rPr>
          <t>Account_Balance_YTD(acctdept: {Map!D161})</t>
        </r>
      </text>
    </comment>
    <comment ref="F161" authorId="0" shapeId="0" xr:uid="{3A21D459-CBDD-4CE6-8C2E-BCE45A34992C}">
      <text>
        <r>
          <rPr>
            <sz val="9"/>
            <color indexed="81"/>
            <rFont val="Tahoma"/>
            <family val="2"/>
          </rPr>
          <t>Account_Balance_YTD(acctdept: {Map!E161})</t>
        </r>
      </text>
    </comment>
    <comment ref="G161" authorId="0" shapeId="0" xr:uid="{021DF59A-1DFB-4333-8C2B-07D8EF50E590}">
      <text>
        <r>
          <rPr>
            <sz val="9"/>
            <color indexed="81"/>
            <rFont val="Tahoma"/>
            <family val="2"/>
          </rPr>
          <t>Account_Balance_YTD(acctdept: {Map!F161})</t>
        </r>
      </text>
    </comment>
    <comment ref="H161" authorId="0" shapeId="0" xr:uid="{291A717F-C9B4-429F-98A2-93CD94EE699D}">
      <text>
        <r>
          <rPr>
            <sz val="9"/>
            <color indexed="81"/>
            <rFont val="Tahoma"/>
            <family val="2"/>
          </rPr>
          <t>Account_Balance_YTD(acctdept: {Map!G161})</t>
        </r>
      </text>
    </comment>
    <comment ref="I161" authorId="0" shapeId="0" xr:uid="{CC3B3401-5A47-4EF0-8F9E-420EBD35D349}">
      <text>
        <r>
          <rPr>
            <sz val="9"/>
            <color indexed="81"/>
            <rFont val="Tahoma"/>
            <family val="2"/>
          </rPr>
          <t>Account_Balance_YTD(acctdept: {Map!H161})</t>
        </r>
      </text>
    </comment>
    <comment ref="J161" authorId="0" shapeId="0" xr:uid="{E6510560-9C2C-4A9F-A5C7-CCCE00109ED9}">
      <text>
        <r>
          <rPr>
            <sz val="9"/>
            <color indexed="81"/>
            <rFont val="Tahoma"/>
            <family val="2"/>
          </rPr>
          <t>Account_Balance_YTD(acctdept: {Map!I161})</t>
        </r>
      </text>
    </comment>
    <comment ref="K161" authorId="0" shapeId="0" xr:uid="{2D75F341-998B-4BB1-B129-179F24EAB9B6}">
      <text>
        <r>
          <rPr>
            <sz val="9"/>
            <color indexed="81"/>
            <rFont val="Tahoma"/>
            <family val="2"/>
          </rPr>
          <t>Account_Balance_YTD(acctdept: {Map!J161})</t>
        </r>
      </text>
    </comment>
    <comment ref="L161" authorId="0" shapeId="0" xr:uid="{94BACA1F-AA81-4CF3-8ABC-2EA3C6DACE10}">
      <text>
        <r>
          <rPr>
            <sz val="9"/>
            <color indexed="81"/>
            <rFont val="Tahoma"/>
            <family val="2"/>
          </rPr>
          <t>Account_Balance_YTD(acctdept: {Map!K161})</t>
        </r>
      </text>
    </comment>
    <comment ref="M161" authorId="0" shapeId="0" xr:uid="{96784159-E9E1-451C-8D82-30C43F71D823}">
      <text>
        <r>
          <rPr>
            <sz val="9"/>
            <color indexed="81"/>
            <rFont val="Tahoma"/>
            <family val="2"/>
          </rPr>
          <t>Account_Balance_YTD(acctdept: {Map!L161})</t>
        </r>
      </text>
    </comment>
    <comment ref="D162" authorId="0" shapeId="0" xr:uid="{7CDE4C46-BDC6-460B-BF90-513482C57CC5}">
      <text>
        <r>
          <rPr>
            <sz val="9"/>
            <color indexed="81"/>
            <rFont val="Tahoma"/>
            <family val="2"/>
          </rPr>
          <t>Account_Balance_YTD(acctdept: {Map!C162})</t>
        </r>
      </text>
    </comment>
    <comment ref="E162" authorId="0" shapeId="0" xr:uid="{8EE04B19-43DB-4A3B-BCCE-FCC96A74F458}">
      <text>
        <r>
          <rPr>
            <sz val="9"/>
            <color indexed="81"/>
            <rFont val="Tahoma"/>
            <family val="2"/>
          </rPr>
          <t>Account_Balance_YTD(acctdept: {Map!D162})</t>
        </r>
      </text>
    </comment>
    <comment ref="F162" authorId="0" shapeId="0" xr:uid="{F1DC69EE-E335-461F-8FAD-D3CF724A7CEE}">
      <text>
        <r>
          <rPr>
            <sz val="9"/>
            <color indexed="81"/>
            <rFont val="Tahoma"/>
            <family val="2"/>
          </rPr>
          <t>Account_Balance_YTD(acctdept: {Map!E162})</t>
        </r>
      </text>
    </comment>
    <comment ref="G162" authorId="0" shapeId="0" xr:uid="{5DDF87A5-8EB7-4900-8F07-FFB4F08EA9A1}">
      <text>
        <r>
          <rPr>
            <sz val="9"/>
            <color indexed="81"/>
            <rFont val="Tahoma"/>
            <family val="2"/>
          </rPr>
          <t>Account_Balance_YTD(acctdept: {Map!F162})</t>
        </r>
      </text>
    </comment>
    <comment ref="H162" authorId="0" shapeId="0" xr:uid="{231C2F5D-730B-4253-8E5F-086F8382418E}">
      <text>
        <r>
          <rPr>
            <sz val="9"/>
            <color indexed="81"/>
            <rFont val="Tahoma"/>
            <family val="2"/>
          </rPr>
          <t>Account_Balance_YTD(acctdept: {Map!G162})</t>
        </r>
      </text>
    </comment>
    <comment ref="I162" authorId="0" shapeId="0" xr:uid="{A4D1EB13-1689-4A03-8DEB-910C05BB3616}">
      <text>
        <r>
          <rPr>
            <sz val="9"/>
            <color indexed="81"/>
            <rFont val="Tahoma"/>
            <family val="2"/>
          </rPr>
          <t>Account_Balance_YTD(acctdept: {Map!H162})</t>
        </r>
      </text>
    </comment>
    <comment ref="J162" authorId="0" shapeId="0" xr:uid="{C0C8E3F9-3AEA-49D3-9612-2A92A1BC46AF}">
      <text>
        <r>
          <rPr>
            <sz val="9"/>
            <color indexed="81"/>
            <rFont val="Tahoma"/>
            <family val="2"/>
          </rPr>
          <t>Account_Balance_YTD(acctdept: {Map!I162})</t>
        </r>
      </text>
    </comment>
    <comment ref="K162" authorId="0" shapeId="0" xr:uid="{A4DE5FC8-0EB2-4E27-ADC3-233CFC1EA1A8}">
      <text>
        <r>
          <rPr>
            <sz val="9"/>
            <color indexed="81"/>
            <rFont val="Tahoma"/>
            <family val="2"/>
          </rPr>
          <t>Account_Balance_YTD(acctdept: {Map!J162})</t>
        </r>
      </text>
    </comment>
    <comment ref="L162" authorId="0" shapeId="0" xr:uid="{CAA376CE-4B2A-4416-A2D1-2AEF9BDB9D5C}">
      <text>
        <r>
          <rPr>
            <sz val="9"/>
            <color indexed="81"/>
            <rFont val="Tahoma"/>
            <family val="2"/>
          </rPr>
          <t>Account_Balance_YTD(acctdept: {Map!K162})</t>
        </r>
      </text>
    </comment>
    <comment ref="M162" authorId="0" shapeId="0" xr:uid="{EA783365-36B7-426F-86D7-90EB6C113CA7}">
      <text>
        <r>
          <rPr>
            <sz val="9"/>
            <color indexed="81"/>
            <rFont val="Tahoma"/>
            <family val="2"/>
          </rPr>
          <t>Account_Balance_YTD(acctdept: {Map!L162})</t>
        </r>
      </text>
    </comment>
    <comment ref="D163" authorId="0" shapeId="0" xr:uid="{E564DF22-6BDA-451A-9C90-4C6C1BE38571}">
      <text>
        <r>
          <rPr>
            <sz val="9"/>
            <color indexed="81"/>
            <rFont val="Tahoma"/>
            <family val="2"/>
          </rPr>
          <t>Account_Balance_YTD(acctdept: {Map!C163})</t>
        </r>
      </text>
    </comment>
    <comment ref="E163" authorId="0" shapeId="0" xr:uid="{533B1CBD-DB25-4D9B-8509-91F743FEDD9A}">
      <text>
        <r>
          <rPr>
            <sz val="9"/>
            <color indexed="81"/>
            <rFont val="Tahoma"/>
            <family val="2"/>
          </rPr>
          <t>Account_Balance_YTD(acctdept: {Map!D163})</t>
        </r>
      </text>
    </comment>
    <comment ref="F163" authorId="0" shapeId="0" xr:uid="{D9FF8BD7-F023-4D8C-A2D2-29D581BF89FF}">
      <text>
        <r>
          <rPr>
            <sz val="9"/>
            <color indexed="81"/>
            <rFont val="Tahoma"/>
            <family val="2"/>
          </rPr>
          <t>Account_Balance_YTD(acctdept: {Map!E163})</t>
        </r>
      </text>
    </comment>
    <comment ref="G163" authorId="0" shapeId="0" xr:uid="{D1FD5F83-2D5A-4B02-9F17-FF751AE3A0EC}">
      <text>
        <r>
          <rPr>
            <sz val="9"/>
            <color indexed="81"/>
            <rFont val="Tahoma"/>
            <family val="2"/>
          </rPr>
          <t>Account_Balance_YTD(acctdept: {Map!F163})</t>
        </r>
      </text>
    </comment>
    <comment ref="H163" authorId="0" shapeId="0" xr:uid="{742DF55D-0029-4CDF-9829-C6826108EA80}">
      <text>
        <r>
          <rPr>
            <sz val="9"/>
            <color indexed="81"/>
            <rFont val="Tahoma"/>
            <family val="2"/>
          </rPr>
          <t>Account_Balance_YTD(acctdept: {Map!G163})</t>
        </r>
      </text>
    </comment>
    <comment ref="I163" authorId="0" shapeId="0" xr:uid="{CCA88D2E-01FA-4F01-8551-1A0C4C38F33E}">
      <text>
        <r>
          <rPr>
            <sz val="9"/>
            <color indexed="81"/>
            <rFont val="Tahoma"/>
            <family val="2"/>
          </rPr>
          <t>Account_Balance_YTD(acctdept: {Map!H163})</t>
        </r>
      </text>
    </comment>
    <comment ref="J163" authorId="0" shapeId="0" xr:uid="{3F61EB66-5F0B-4DE8-B808-D6F9E74878A1}">
      <text>
        <r>
          <rPr>
            <sz val="9"/>
            <color indexed="81"/>
            <rFont val="Tahoma"/>
            <family val="2"/>
          </rPr>
          <t>Account_Balance_YTD(acctdept: {Map!I163})</t>
        </r>
      </text>
    </comment>
    <comment ref="K163" authorId="0" shapeId="0" xr:uid="{F2C53067-AA40-4A22-9FA8-25BADC4634B1}">
      <text>
        <r>
          <rPr>
            <sz val="9"/>
            <color indexed="81"/>
            <rFont val="Tahoma"/>
            <family val="2"/>
          </rPr>
          <t>Account_Balance_YTD(acctdept: {Map!J163})</t>
        </r>
      </text>
    </comment>
    <comment ref="L163" authorId="0" shapeId="0" xr:uid="{F2C61084-D83E-4726-8A61-2D928183F725}">
      <text>
        <r>
          <rPr>
            <sz val="9"/>
            <color indexed="81"/>
            <rFont val="Tahoma"/>
            <family val="2"/>
          </rPr>
          <t>Account_Balance_YTD(acctdept: {Map!K163})</t>
        </r>
      </text>
    </comment>
    <comment ref="M163" authorId="0" shapeId="0" xr:uid="{560187C2-4A64-4D6A-BDDE-A249CBFCA7B5}">
      <text>
        <r>
          <rPr>
            <sz val="9"/>
            <color indexed="81"/>
            <rFont val="Tahoma"/>
            <family val="2"/>
          </rPr>
          <t>Account_Balance_YTD(acctdept: {Map!L163})</t>
        </r>
      </text>
    </comment>
    <comment ref="D164" authorId="0" shapeId="0" xr:uid="{E8BE4D59-34DA-446D-AE7F-465E55082E59}">
      <text>
        <r>
          <rPr>
            <sz val="9"/>
            <color indexed="81"/>
            <rFont val="Tahoma"/>
            <family val="2"/>
          </rPr>
          <t>Account_Balance_YTD(acctdept: {Map!C164})</t>
        </r>
      </text>
    </comment>
    <comment ref="E164" authorId="0" shapeId="0" xr:uid="{4586D3A7-13D2-49F5-9E88-F8A931AB327B}">
      <text>
        <r>
          <rPr>
            <sz val="9"/>
            <color indexed="81"/>
            <rFont val="Tahoma"/>
            <family val="2"/>
          </rPr>
          <t>Account_Balance_YTD(acctdept: {Map!D164})</t>
        </r>
      </text>
    </comment>
    <comment ref="F164" authorId="0" shapeId="0" xr:uid="{D06EC69B-7572-4C2A-9321-127F156D1A5D}">
      <text>
        <r>
          <rPr>
            <sz val="9"/>
            <color indexed="81"/>
            <rFont val="Tahoma"/>
            <family val="2"/>
          </rPr>
          <t>Account_Balance_YTD(acctdept: {Map!E164})</t>
        </r>
      </text>
    </comment>
    <comment ref="G164" authorId="0" shapeId="0" xr:uid="{C3FFA824-9FE4-4DD1-9D4F-7440397C8339}">
      <text>
        <r>
          <rPr>
            <sz val="9"/>
            <color indexed="81"/>
            <rFont val="Tahoma"/>
            <family val="2"/>
          </rPr>
          <t>Account_Balance_YTD(acctdept: {Map!F164})</t>
        </r>
      </text>
    </comment>
    <comment ref="H164" authorId="0" shapeId="0" xr:uid="{4D760E65-C9CD-42A7-822C-453B6F59F887}">
      <text>
        <r>
          <rPr>
            <sz val="9"/>
            <color indexed="81"/>
            <rFont val="Tahoma"/>
            <family val="2"/>
          </rPr>
          <t>Account_Balance_YTD(acctdept: {Map!G164})</t>
        </r>
      </text>
    </comment>
    <comment ref="I164" authorId="0" shapeId="0" xr:uid="{76F54DE9-E393-4998-A407-99E207C700C6}">
      <text>
        <r>
          <rPr>
            <sz val="9"/>
            <color indexed="81"/>
            <rFont val="Tahoma"/>
            <family val="2"/>
          </rPr>
          <t>Account_Balance_YTD(acctdept: {Map!H164})</t>
        </r>
      </text>
    </comment>
    <comment ref="J164" authorId="0" shapeId="0" xr:uid="{5A344AAC-EDAE-415D-AA2A-593522EAE841}">
      <text>
        <r>
          <rPr>
            <sz val="9"/>
            <color indexed="81"/>
            <rFont val="Tahoma"/>
            <family val="2"/>
          </rPr>
          <t>Account_Balance_YTD(acctdept: {Map!I164})</t>
        </r>
      </text>
    </comment>
    <comment ref="K164" authorId="0" shapeId="0" xr:uid="{58459543-E1B0-4BC3-9EE2-DD70E9EE9B40}">
      <text>
        <r>
          <rPr>
            <sz val="9"/>
            <color indexed="81"/>
            <rFont val="Tahoma"/>
            <family val="2"/>
          </rPr>
          <t>Account_Balance_YTD(acctdept: {Map!J164})</t>
        </r>
      </text>
    </comment>
    <comment ref="L164" authorId="0" shapeId="0" xr:uid="{DD5A7B7C-D66D-4D50-A591-BDFB20F9C362}">
      <text>
        <r>
          <rPr>
            <sz val="9"/>
            <color indexed="81"/>
            <rFont val="Tahoma"/>
            <family val="2"/>
          </rPr>
          <t>Account_Balance_YTD(acctdept: {Map!K164})</t>
        </r>
      </text>
    </comment>
    <comment ref="M164" authorId="0" shapeId="0" xr:uid="{64C16D2A-67A6-4372-AAA4-94DF0BCF2822}">
      <text>
        <r>
          <rPr>
            <sz val="9"/>
            <color indexed="81"/>
            <rFont val="Tahoma"/>
            <family val="2"/>
          </rPr>
          <t>Account_Balance_YTD(acctdept: {Map!L164})</t>
        </r>
      </text>
    </comment>
    <comment ref="D165" authorId="0" shapeId="0" xr:uid="{69818E37-DC40-4405-8CE9-91B36BF56613}">
      <text>
        <r>
          <rPr>
            <sz val="9"/>
            <color indexed="81"/>
            <rFont val="Tahoma"/>
            <family val="2"/>
          </rPr>
          <t>Account_Balance_YTD(acctdept: {Map!C165})</t>
        </r>
      </text>
    </comment>
    <comment ref="E165" authorId="0" shapeId="0" xr:uid="{E8D60203-9B80-4759-9ADC-9155E5E1E9BE}">
      <text>
        <r>
          <rPr>
            <sz val="9"/>
            <color indexed="81"/>
            <rFont val="Tahoma"/>
            <family val="2"/>
          </rPr>
          <t>Account_Balance_YTD(acctdept: {Map!D165})</t>
        </r>
      </text>
    </comment>
    <comment ref="F165" authorId="0" shapeId="0" xr:uid="{5B4BDA30-0FCA-454D-9D42-90637B3FB700}">
      <text>
        <r>
          <rPr>
            <sz val="9"/>
            <color indexed="81"/>
            <rFont val="Tahoma"/>
            <family val="2"/>
          </rPr>
          <t>Account_Balance_YTD(acctdept: {Map!E165})</t>
        </r>
      </text>
    </comment>
    <comment ref="G165" authorId="0" shapeId="0" xr:uid="{EDB90F22-0F29-4EFF-842A-EDEA21D359B8}">
      <text>
        <r>
          <rPr>
            <sz val="9"/>
            <color indexed="81"/>
            <rFont val="Tahoma"/>
            <family val="2"/>
          </rPr>
          <t>Account_Balance_YTD(acctdept: {Map!F165})</t>
        </r>
      </text>
    </comment>
    <comment ref="H165" authorId="0" shapeId="0" xr:uid="{F335F332-FE78-4986-A4EC-69C91C934F4B}">
      <text>
        <r>
          <rPr>
            <sz val="9"/>
            <color indexed="81"/>
            <rFont val="Tahoma"/>
            <family val="2"/>
          </rPr>
          <t>Account_Balance_YTD(acctdept: {Map!G165})</t>
        </r>
      </text>
    </comment>
    <comment ref="I165" authorId="0" shapeId="0" xr:uid="{5F279EF6-FDDB-4EA1-88B6-1A5707CB531A}">
      <text>
        <r>
          <rPr>
            <sz val="9"/>
            <color indexed="81"/>
            <rFont val="Tahoma"/>
            <family val="2"/>
          </rPr>
          <t>Account_Balance_YTD(acctdept: {Map!H165})</t>
        </r>
      </text>
    </comment>
    <comment ref="J165" authorId="0" shapeId="0" xr:uid="{A1ECC08C-4C7C-446B-9441-200F095A9C21}">
      <text>
        <r>
          <rPr>
            <sz val="9"/>
            <color indexed="81"/>
            <rFont val="Tahoma"/>
            <family val="2"/>
          </rPr>
          <t>Account_Balance_YTD(acctdept: {Map!I165})</t>
        </r>
      </text>
    </comment>
    <comment ref="K165" authorId="0" shapeId="0" xr:uid="{FE771BE3-0E57-484D-A155-927DB0B60505}">
      <text>
        <r>
          <rPr>
            <sz val="9"/>
            <color indexed="81"/>
            <rFont val="Tahoma"/>
            <family val="2"/>
          </rPr>
          <t>Account_Balance_YTD(acctdept: {Map!J165})</t>
        </r>
      </text>
    </comment>
    <comment ref="L165" authorId="0" shapeId="0" xr:uid="{B4DCFE19-C944-43BB-821D-8423CA19D3DD}">
      <text>
        <r>
          <rPr>
            <sz val="9"/>
            <color indexed="81"/>
            <rFont val="Tahoma"/>
            <family val="2"/>
          </rPr>
          <t>Account_Balance_YTD(acctdept: {Map!K165})</t>
        </r>
      </text>
    </comment>
    <comment ref="M165" authorId="0" shapeId="0" xr:uid="{58B1C62C-C973-427A-8A98-2D53438C4F1B}">
      <text>
        <r>
          <rPr>
            <sz val="9"/>
            <color indexed="81"/>
            <rFont val="Tahoma"/>
            <family val="2"/>
          </rPr>
          <t>Account_Balance_YTD(acctdept: {Map!L165})</t>
        </r>
      </text>
    </comment>
    <comment ref="D166" authorId="0" shapeId="0" xr:uid="{C8489C00-C417-4A4C-9456-CC25FC9BEA74}">
      <text>
        <r>
          <rPr>
            <sz val="9"/>
            <color indexed="81"/>
            <rFont val="Tahoma"/>
            <family val="2"/>
          </rPr>
          <t>Account_Balance_YTD(acctdept: {Map!C166})</t>
        </r>
      </text>
    </comment>
    <comment ref="E166" authorId="0" shapeId="0" xr:uid="{7854274E-7E51-4657-90DD-C30D4ADF62E1}">
      <text>
        <r>
          <rPr>
            <sz val="9"/>
            <color indexed="81"/>
            <rFont val="Tahoma"/>
            <family val="2"/>
          </rPr>
          <t>Account_Balance_YTD(acctdept: {Map!D166})</t>
        </r>
      </text>
    </comment>
    <comment ref="F166" authorId="0" shapeId="0" xr:uid="{D539AE83-C554-4C35-B3A7-415838F5CEA8}">
      <text>
        <r>
          <rPr>
            <sz val="9"/>
            <color indexed="81"/>
            <rFont val="Tahoma"/>
            <family val="2"/>
          </rPr>
          <t>Account_Balance_YTD(acctdept: {Map!E166})</t>
        </r>
      </text>
    </comment>
    <comment ref="G166" authorId="0" shapeId="0" xr:uid="{B9C5D4F6-CA0B-402C-93B0-F606490BF591}">
      <text>
        <r>
          <rPr>
            <sz val="9"/>
            <color indexed="81"/>
            <rFont val="Tahoma"/>
            <family val="2"/>
          </rPr>
          <t>Account_Balance_YTD(acctdept: {Map!F166})</t>
        </r>
      </text>
    </comment>
    <comment ref="H166" authorId="0" shapeId="0" xr:uid="{D0ED0866-C4E7-490A-9176-934E8CB84EDE}">
      <text>
        <r>
          <rPr>
            <sz val="9"/>
            <color indexed="81"/>
            <rFont val="Tahoma"/>
            <family val="2"/>
          </rPr>
          <t>Account_Balance_YTD(acctdept: {Map!G166})</t>
        </r>
      </text>
    </comment>
    <comment ref="I166" authorId="0" shapeId="0" xr:uid="{5045862B-0185-415D-A5E9-5097EBAEED9F}">
      <text>
        <r>
          <rPr>
            <sz val="9"/>
            <color indexed="81"/>
            <rFont val="Tahoma"/>
            <family val="2"/>
          </rPr>
          <t>Account_Balance_YTD(acctdept: {Map!H166})</t>
        </r>
      </text>
    </comment>
    <comment ref="J166" authorId="0" shapeId="0" xr:uid="{4535EBC8-DD5D-46B5-B18B-C13301932A9D}">
      <text>
        <r>
          <rPr>
            <sz val="9"/>
            <color indexed="81"/>
            <rFont val="Tahoma"/>
            <family val="2"/>
          </rPr>
          <t>Account_Balance_YTD(acctdept: {Map!I166})</t>
        </r>
      </text>
    </comment>
    <comment ref="K166" authorId="0" shapeId="0" xr:uid="{607BA7FA-812E-4983-968E-DD3ED0091F3D}">
      <text>
        <r>
          <rPr>
            <sz val="9"/>
            <color indexed="81"/>
            <rFont val="Tahoma"/>
            <family val="2"/>
          </rPr>
          <t>Account_Balance_YTD(acctdept: {Map!J166})</t>
        </r>
      </text>
    </comment>
    <comment ref="L166" authorId="0" shapeId="0" xr:uid="{AB0C3147-1C49-43C3-9405-18A02E542D9B}">
      <text>
        <r>
          <rPr>
            <sz val="9"/>
            <color indexed="81"/>
            <rFont val="Tahoma"/>
            <family val="2"/>
          </rPr>
          <t>Account_Balance_YTD(acctdept: {Map!K166})</t>
        </r>
      </text>
    </comment>
    <comment ref="M166" authorId="0" shapeId="0" xr:uid="{0AB69495-D4E2-4D12-A332-B6B7E222AC60}">
      <text>
        <r>
          <rPr>
            <sz val="9"/>
            <color indexed="81"/>
            <rFont val="Tahoma"/>
            <family val="2"/>
          </rPr>
          <t>Account_Balance_YTD(acctdept: {Map!L166})</t>
        </r>
      </text>
    </comment>
    <comment ref="D167" authorId="0" shapeId="0" xr:uid="{1526D9B6-FC85-46E1-9473-6EFB9455B455}">
      <text>
        <r>
          <rPr>
            <sz val="9"/>
            <color indexed="81"/>
            <rFont val="Tahoma"/>
            <family val="2"/>
          </rPr>
          <t>Account_Balance_YTD(acctdept: {Map!C167})</t>
        </r>
      </text>
    </comment>
    <comment ref="E167" authorId="0" shapeId="0" xr:uid="{C3C5E5B2-F6B4-4B4F-87C9-95D76D4E7C32}">
      <text>
        <r>
          <rPr>
            <sz val="9"/>
            <color indexed="81"/>
            <rFont val="Tahoma"/>
            <family val="2"/>
          </rPr>
          <t>Account_Balance_YTD(acctdept: {Map!D167})</t>
        </r>
      </text>
    </comment>
    <comment ref="F167" authorId="0" shapeId="0" xr:uid="{85563459-5C91-4626-B635-DECFC2CA54A8}">
      <text>
        <r>
          <rPr>
            <sz val="9"/>
            <color indexed="81"/>
            <rFont val="Tahoma"/>
            <family val="2"/>
          </rPr>
          <t>Account_Balance_YTD(acctdept: {Map!E167})</t>
        </r>
      </text>
    </comment>
    <comment ref="G167" authorId="0" shapeId="0" xr:uid="{08AA774E-2B47-454D-BB78-DF4E86648C27}">
      <text>
        <r>
          <rPr>
            <sz val="9"/>
            <color indexed="81"/>
            <rFont val="Tahoma"/>
            <family val="2"/>
          </rPr>
          <t>Account_Balance_YTD(acctdept: {Map!F167})</t>
        </r>
      </text>
    </comment>
    <comment ref="H167" authorId="0" shapeId="0" xr:uid="{7C5F1D5D-C75B-4B86-971D-FF8456378B37}">
      <text>
        <r>
          <rPr>
            <sz val="9"/>
            <color indexed="81"/>
            <rFont val="Tahoma"/>
            <family val="2"/>
          </rPr>
          <t>Account_Balance_YTD(acctdept: {Map!G167})</t>
        </r>
      </text>
    </comment>
    <comment ref="I167" authorId="0" shapeId="0" xr:uid="{1A8D5B83-6DB8-4E39-AF96-88D2D2A42B7B}">
      <text>
        <r>
          <rPr>
            <sz val="9"/>
            <color indexed="81"/>
            <rFont val="Tahoma"/>
            <family val="2"/>
          </rPr>
          <t>Account_Balance_YTD(acctdept: {Map!H167})</t>
        </r>
      </text>
    </comment>
    <comment ref="J167" authorId="0" shapeId="0" xr:uid="{686CB812-DE22-460F-B9D3-A2A2B3622781}">
      <text>
        <r>
          <rPr>
            <sz val="9"/>
            <color indexed="81"/>
            <rFont val="Tahoma"/>
            <family val="2"/>
          </rPr>
          <t>Account_Balance_YTD(acctdept: {Map!I167})</t>
        </r>
      </text>
    </comment>
    <comment ref="K167" authorId="0" shapeId="0" xr:uid="{93079DC6-72ED-4F42-BF18-918CC19B3F2C}">
      <text>
        <r>
          <rPr>
            <sz val="9"/>
            <color indexed="81"/>
            <rFont val="Tahoma"/>
            <family val="2"/>
          </rPr>
          <t>Account_Balance_YTD(acctdept: {Map!J167})</t>
        </r>
      </text>
    </comment>
    <comment ref="L167" authorId="0" shapeId="0" xr:uid="{97701827-1757-4441-B2B4-86A369309D52}">
      <text>
        <r>
          <rPr>
            <sz val="9"/>
            <color indexed="81"/>
            <rFont val="Tahoma"/>
            <family val="2"/>
          </rPr>
          <t>Account_Balance_YTD(acctdept: {Map!K167})</t>
        </r>
      </text>
    </comment>
    <comment ref="M167" authorId="0" shapeId="0" xr:uid="{4D2136BF-848D-4CEC-A5D4-67CAEA1676C6}">
      <text>
        <r>
          <rPr>
            <sz val="9"/>
            <color indexed="81"/>
            <rFont val="Tahoma"/>
            <family val="2"/>
          </rPr>
          <t>Account_Balance_YTD(acctdept: {Map!L167})</t>
        </r>
      </text>
    </comment>
    <comment ref="D168" authorId="0" shapeId="0" xr:uid="{2FE60939-B528-44D3-AE9A-2224B343733A}">
      <text>
        <r>
          <rPr>
            <sz val="9"/>
            <color indexed="81"/>
            <rFont val="Tahoma"/>
            <family val="2"/>
          </rPr>
          <t>Account_Balance_YTD(acctdept: {Map!C168})</t>
        </r>
      </text>
    </comment>
    <comment ref="E168" authorId="0" shapeId="0" xr:uid="{2AC137F8-1432-4B52-8F69-061144674807}">
      <text>
        <r>
          <rPr>
            <sz val="9"/>
            <color indexed="81"/>
            <rFont val="Tahoma"/>
            <family val="2"/>
          </rPr>
          <t>Account_Balance_YTD(acctdept: {Map!D168})</t>
        </r>
      </text>
    </comment>
    <comment ref="F168" authorId="0" shapeId="0" xr:uid="{8C3DE4FF-42BA-46B1-9C46-ED684D118078}">
      <text>
        <r>
          <rPr>
            <sz val="9"/>
            <color indexed="81"/>
            <rFont val="Tahoma"/>
            <family val="2"/>
          </rPr>
          <t>Account_Balance_YTD(acctdept: {Map!E168})</t>
        </r>
      </text>
    </comment>
    <comment ref="G168" authorId="0" shapeId="0" xr:uid="{79C6F50A-F0A8-426C-803C-69E09A795E05}">
      <text>
        <r>
          <rPr>
            <sz val="9"/>
            <color indexed="81"/>
            <rFont val="Tahoma"/>
            <family val="2"/>
          </rPr>
          <t>Account_Balance_YTD(acctdept: {Map!F168})</t>
        </r>
      </text>
    </comment>
    <comment ref="H168" authorId="0" shapeId="0" xr:uid="{FC3B14C0-9827-42D1-BDE8-4292456807F5}">
      <text>
        <r>
          <rPr>
            <sz val="9"/>
            <color indexed="81"/>
            <rFont val="Tahoma"/>
            <family val="2"/>
          </rPr>
          <t>Account_Balance_YTD(acctdept: {Map!G168})</t>
        </r>
      </text>
    </comment>
    <comment ref="I168" authorId="0" shapeId="0" xr:uid="{06E79369-BDF1-4269-99D9-C4508F5D80D9}">
      <text>
        <r>
          <rPr>
            <sz val="9"/>
            <color indexed="81"/>
            <rFont val="Tahoma"/>
            <family val="2"/>
          </rPr>
          <t>Account_Balance_YTD(acctdept: {Map!H168})</t>
        </r>
      </text>
    </comment>
    <comment ref="J168" authorId="0" shapeId="0" xr:uid="{18553CCB-1618-4D29-841A-083011A260E9}">
      <text>
        <r>
          <rPr>
            <sz val="9"/>
            <color indexed="81"/>
            <rFont val="Tahoma"/>
            <family val="2"/>
          </rPr>
          <t>Account_Balance_YTD(acctdept: {Map!I168})</t>
        </r>
      </text>
    </comment>
    <comment ref="K168" authorId="0" shapeId="0" xr:uid="{1B162FBB-EA2A-476E-B160-7EC03794AE87}">
      <text>
        <r>
          <rPr>
            <sz val="9"/>
            <color indexed="81"/>
            <rFont val="Tahoma"/>
            <family val="2"/>
          </rPr>
          <t>Account_Balance_YTD(acctdept: {Map!J168})</t>
        </r>
      </text>
    </comment>
    <comment ref="L168" authorId="0" shapeId="0" xr:uid="{3C8C0240-E61E-4DC7-9511-716931F7FB73}">
      <text>
        <r>
          <rPr>
            <sz val="9"/>
            <color indexed="81"/>
            <rFont val="Tahoma"/>
            <family val="2"/>
          </rPr>
          <t>Account_Balance_YTD(acctdept: {Map!K168})</t>
        </r>
      </text>
    </comment>
    <comment ref="M168" authorId="0" shapeId="0" xr:uid="{A8461278-0172-4855-9FF9-6B2734FEBAB3}">
      <text>
        <r>
          <rPr>
            <sz val="9"/>
            <color indexed="81"/>
            <rFont val="Tahoma"/>
            <family val="2"/>
          </rPr>
          <t>Account_Balance_YTD(acctdept: {Map!L168})</t>
        </r>
      </text>
    </comment>
    <comment ref="D169" authorId="0" shapeId="0" xr:uid="{651A952E-524E-4C70-8B33-D700E87834B7}">
      <text>
        <r>
          <rPr>
            <sz val="9"/>
            <color indexed="81"/>
            <rFont val="Tahoma"/>
            <family val="2"/>
          </rPr>
          <t>Account_Balance_YTD(acctdept: {Map!C169})</t>
        </r>
      </text>
    </comment>
    <comment ref="E169" authorId="0" shapeId="0" xr:uid="{524048FC-7384-45A1-89DD-E86759D67583}">
      <text>
        <r>
          <rPr>
            <sz val="9"/>
            <color indexed="81"/>
            <rFont val="Tahoma"/>
            <family val="2"/>
          </rPr>
          <t>Account_Balance_YTD(acctdept: {Map!D169})</t>
        </r>
      </text>
    </comment>
    <comment ref="F169" authorId="0" shapeId="0" xr:uid="{0D87E3D7-797F-4175-8959-3BEC15F3AC9C}">
      <text>
        <r>
          <rPr>
            <sz val="9"/>
            <color indexed="81"/>
            <rFont val="Tahoma"/>
            <family val="2"/>
          </rPr>
          <t>Account_Balance_YTD(acctdept: {Map!E169})</t>
        </r>
      </text>
    </comment>
    <comment ref="G169" authorId="0" shapeId="0" xr:uid="{5D2B0F64-BD3E-4096-A159-D6A2589FB133}">
      <text>
        <r>
          <rPr>
            <sz val="9"/>
            <color indexed="81"/>
            <rFont val="Tahoma"/>
            <family val="2"/>
          </rPr>
          <t>Account_Balance_YTD(acctdept: {Map!F169})</t>
        </r>
      </text>
    </comment>
    <comment ref="H169" authorId="0" shapeId="0" xr:uid="{AB02849E-364C-4EAB-938B-30EFC181ADB5}">
      <text>
        <r>
          <rPr>
            <sz val="9"/>
            <color indexed="81"/>
            <rFont val="Tahoma"/>
            <family val="2"/>
          </rPr>
          <t>Account_Balance_YTD(acctdept: {Map!G169})</t>
        </r>
      </text>
    </comment>
    <comment ref="I169" authorId="0" shapeId="0" xr:uid="{651FDA90-0B2B-46AE-BE36-45A805A364EC}">
      <text>
        <r>
          <rPr>
            <sz val="9"/>
            <color indexed="81"/>
            <rFont val="Tahoma"/>
            <family val="2"/>
          </rPr>
          <t>Account_Balance_YTD(acctdept: {Map!H169})</t>
        </r>
      </text>
    </comment>
    <comment ref="J169" authorId="0" shapeId="0" xr:uid="{996D0409-D709-4B52-8D20-60A447966C3D}">
      <text>
        <r>
          <rPr>
            <sz val="9"/>
            <color indexed="81"/>
            <rFont val="Tahoma"/>
            <family val="2"/>
          </rPr>
          <t>Account_Balance_YTD(acctdept: {Map!I169})</t>
        </r>
      </text>
    </comment>
    <comment ref="K169" authorId="0" shapeId="0" xr:uid="{C624CDB7-519A-4CC2-BBC8-904ADB48DAE0}">
      <text>
        <r>
          <rPr>
            <sz val="9"/>
            <color indexed="81"/>
            <rFont val="Tahoma"/>
            <family val="2"/>
          </rPr>
          <t>Account_Balance_YTD(acctdept: {Map!J169})</t>
        </r>
      </text>
    </comment>
    <comment ref="L169" authorId="0" shapeId="0" xr:uid="{27DF5B71-9402-4071-AD7C-00970C25B924}">
      <text>
        <r>
          <rPr>
            <sz val="9"/>
            <color indexed="81"/>
            <rFont val="Tahoma"/>
            <family val="2"/>
          </rPr>
          <t>Account_Balance_YTD(acctdept: {Map!K169})</t>
        </r>
      </text>
    </comment>
    <comment ref="M169" authorId="0" shapeId="0" xr:uid="{C15D36CA-7D80-4AE0-A12D-E4FFEA7A81FD}">
      <text>
        <r>
          <rPr>
            <sz val="9"/>
            <color indexed="81"/>
            <rFont val="Tahoma"/>
            <family val="2"/>
          </rPr>
          <t>Account_Balance_YTD(acctdept: {Map!L169})</t>
        </r>
      </text>
    </comment>
    <comment ref="D170" authorId="0" shapeId="0" xr:uid="{ABADC251-D4C6-4A1E-8455-EB140AF5FFDB}">
      <text>
        <r>
          <rPr>
            <sz val="9"/>
            <color indexed="81"/>
            <rFont val="Tahoma"/>
            <family val="2"/>
          </rPr>
          <t>Account_Balance_YTD(acctdept: {Map!C170})</t>
        </r>
      </text>
    </comment>
    <comment ref="E170" authorId="0" shapeId="0" xr:uid="{961F0D60-75B7-4BB4-A5B4-A094EBE8A175}">
      <text>
        <r>
          <rPr>
            <sz val="9"/>
            <color indexed="81"/>
            <rFont val="Tahoma"/>
            <family val="2"/>
          </rPr>
          <t>Account_Balance_YTD(acctdept: {Map!D170})</t>
        </r>
      </text>
    </comment>
    <comment ref="F170" authorId="0" shapeId="0" xr:uid="{614D64DC-45F1-4B7D-AFE7-B8E17754D6AE}">
      <text>
        <r>
          <rPr>
            <sz val="9"/>
            <color indexed="81"/>
            <rFont val="Tahoma"/>
            <family val="2"/>
          </rPr>
          <t>Account_Balance_YTD(acctdept: {Map!E170})</t>
        </r>
      </text>
    </comment>
    <comment ref="G170" authorId="0" shapeId="0" xr:uid="{0E0B47AC-C0FD-4981-8773-85D27BEA41DB}">
      <text>
        <r>
          <rPr>
            <sz val="9"/>
            <color indexed="81"/>
            <rFont val="Tahoma"/>
            <family val="2"/>
          </rPr>
          <t>Account_Balance_YTD(acctdept: {Map!F170})</t>
        </r>
      </text>
    </comment>
    <comment ref="H170" authorId="0" shapeId="0" xr:uid="{7039ACC6-EDBB-4B9F-B15C-C56AC3A5DA8C}">
      <text>
        <r>
          <rPr>
            <sz val="9"/>
            <color indexed="81"/>
            <rFont val="Tahoma"/>
            <family val="2"/>
          </rPr>
          <t>Account_Balance_YTD(acctdept: {Map!G170})</t>
        </r>
      </text>
    </comment>
    <comment ref="I170" authorId="0" shapeId="0" xr:uid="{B5662529-D200-4B11-8AE9-0391CE7F40F1}">
      <text>
        <r>
          <rPr>
            <sz val="9"/>
            <color indexed="81"/>
            <rFont val="Tahoma"/>
            <family val="2"/>
          </rPr>
          <t>Account_Balance_YTD(acctdept: {Map!H170})</t>
        </r>
      </text>
    </comment>
    <comment ref="J170" authorId="0" shapeId="0" xr:uid="{7C77F878-9A32-4194-AF98-84B975BF328F}">
      <text>
        <r>
          <rPr>
            <sz val="9"/>
            <color indexed="81"/>
            <rFont val="Tahoma"/>
            <family val="2"/>
          </rPr>
          <t>Account_Balance_YTD(acctdept: {Map!I170})</t>
        </r>
      </text>
    </comment>
    <comment ref="K170" authorId="0" shapeId="0" xr:uid="{C7DC6061-1922-4519-92C5-AF0EC0D463E4}">
      <text>
        <r>
          <rPr>
            <sz val="9"/>
            <color indexed="81"/>
            <rFont val="Tahoma"/>
            <family val="2"/>
          </rPr>
          <t>Account_Balance_YTD(acctdept: {Map!J170})</t>
        </r>
      </text>
    </comment>
    <comment ref="L170" authorId="0" shapeId="0" xr:uid="{C19CDEA4-0F59-451B-8988-E6DD2B5A5726}">
      <text>
        <r>
          <rPr>
            <sz val="9"/>
            <color indexed="81"/>
            <rFont val="Tahoma"/>
            <family val="2"/>
          </rPr>
          <t>Account_Balance_YTD(acctdept: {Map!K170})</t>
        </r>
      </text>
    </comment>
    <comment ref="M170" authorId="0" shapeId="0" xr:uid="{0F7D3D57-EDA6-429F-A85E-91A7AF02AC67}">
      <text>
        <r>
          <rPr>
            <sz val="9"/>
            <color indexed="81"/>
            <rFont val="Tahoma"/>
            <family val="2"/>
          </rPr>
          <t>Account_Balance_YTD(acctdept: {Map!L170})</t>
        </r>
      </text>
    </comment>
    <comment ref="D171" authorId="0" shapeId="0" xr:uid="{BEF5D27D-644A-4352-93AA-8D68BE81EA38}">
      <text>
        <r>
          <rPr>
            <sz val="9"/>
            <color indexed="81"/>
            <rFont val="Tahoma"/>
            <family val="2"/>
          </rPr>
          <t>Account_Balance_YTD(acctdept: {Map!C171})</t>
        </r>
      </text>
    </comment>
    <comment ref="E171" authorId="0" shapeId="0" xr:uid="{394523DC-2C79-42A9-9FAF-90EC8FC9607D}">
      <text>
        <r>
          <rPr>
            <sz val="9"/>
            <color indexed="81"/>
            <rFont val="Tahoma"/>
            <family val="2"/>
          </rPr>
          <t>Account_Balance_YTD(acctdept: {Map!D171})</t>
        </r>
      </text>
    </comment>
    <comment ref="F171" authorId="0" shapeId="0" xr:uid="{BF3F3283-3361-4226-B8FE-2DAA09571E16}">
      <text>
        <r>
          <rPr>
            <sz val="9"/>
            <color indexed="81"/>
            <rFont val="Tahoma"/>
            <family val="2"/>
          </rPr>
          <t>Account_Balance_YTD(acctdept: {Map!E171})</t>
        </r>
      </text>
    </comment>
    <comment ref="G171" authorId="0" shapeId="0" xr:uid="{AFF5C70A-767D-4C9E-B5CB-463E7BC9B3E6}">
      <text>
        <r>
          <rPr>
            <sz val="9"/>
            <color indexed="81"/>
            <rFont val="Tahoma"/>
            <family val="2"/>
          </rPr>
          <t>Account_Balance_YTD(acctdept: {Map!F171})</t>
        </r>
      </text>
    </comment>
    <comment ref="H171" authorId="0" shapeId="0" xr:uid="{FDE32F22-7E56-4E7C-83D5-DAD325059402}">
      <text>
        <r>
          <rPr>
            <sz val="9"/>
            <color indexed="81"/>
            <rFont val="Tahoma"/>
            <family val="2"/>
          </rPr>
          <t>Account_Balance_YTD(acctdept: {Map!G171})</t>
        </r>
      </text>
    </comment>
    <comment ref="I171" authorId="0" shapeId="0" xr:uid="{07C76A32-7A43-4C7C-8E0C-89A3B15FF772}">
      <text>
        <r>
          <rPr>
            <sz val="9"/>
            <color indexed="81"/>
            <rFont val="Tahoma"/>
            <family val="2"/>
          </rPr>
          <t>Account_Balance_YTD(acctdept: {Map!H171})</t>
        </r>
      </text>
    </comment>
    <comment ref="J171" authorId="0" shapeId="0" xr:uid="{A1910CA8-3F23-4F88-B344-2EEBC8571D3F}">
      <text>
        <r>
          <rPr>
            <sz val="9"/>
            <color indexed="81"/>
            <rFont val="Tahoma"/>
            <family val="2"/>
          </rPr>
          <t>Account_Balance_YTD(acctdept: {Map!I171})</t>
        </r>
      </text>
    </comment>
    <comment ref="K171" authorId="0" shapeId="0" xr:uid="{3EC3D3B7-A33B-4DF4-930B-15EFA152325F}">
      <text>
        <r>
          <rPr>
            <sz val="9"/>
            <color indexed="81"/>
            <rFont val="Tahoma"/>
            <family val="2"/>
          </rPr>
          <t>Account_Balance_YTD(acctdept: {Map!J171})</t>
        </r>
      </text>
    </comment>
    <comment ref="L171" authorId="0" shapeId="0" xr:uid="{B235EA6B-E0AB-4FA4-A917-FBF6C66817AA}">
      <text>
        <r>
          <rPr>
            <sz val="9"/>
            <color indexed="81"/>
            <rFont val="Tahoma"/>
            <family val="2"/>
          </rPr>
          <t>Account_Balance_YTD(acctdept: {Map!K171})</t>
        </r>
      </text>
    </comment>
    <comment ref="M171" authorId="0" shapeId="0" xr:uid="{D9FF0EE6-C5D6-4E56-BC12-70148B385138}">
      <text>
        <r>
          <rPr>
            <sz val="9"/>
            <color indexed="81"/>
            <rFont val="Tahoma"/>
            <family val="2"/>
          </rPr>
          <t>Account_Balance_YTD(acctdept: {Map!L171})</t>
        </r>
      </text>
    </comment>
    <comment ref="D172" authorId="0" shapeId="0" xr:uid="{2A42AED3-6619-403C-B1B2-76E6FDEB2714}">
      <text>
        <r>
          <rPr>
            <sz val="9"/>
            <color indexed="81"/>
            <rFont val="Tahoma"/>
            <family val="2"/>
          </rPr>
          <t>Account_Balance_YTD(acctdept: {Map!C172})</t>
        </r>
      </text>
    </comment>
    <comment ref="E172" authorId="0" shapeId="0" xr:uid="{43066E5E-8EC4-4DBC-94C8-EABA47A8611F}">
      <text>
        <r>
          <rPr>
            <sz val="9"/>
            <color indexed="81"/>
            <rFont val="Tahoma"/>
            <family val="2"/>
          </rPr>
          <t>Account_Balance_YTD(acctdept: {Map!D172})</t>
        </r>
      </text>
    </comment>
    <comment ref="F172" authorId="0" shapeId="0" xr:uid="{9BC962E0-2F93-4656-B6B8-F7067D567232}">
      <text>
        <r>
          <rPr>
            <sz val="9"/>
            <color indexed="81"/>
            <rFont val="Tahoma"/>
            <family val="2"/>
          </rPr>
          <t>Account_Balance_YTD(acctdept: {Map!E172})</t>
        </r>
      </text>
    </comment>
    <comment ref="G172" authorId="0" shapeId="0" xr:uid="{EEC457B8-321F-4DE9-883E-100F9F5098A8}">
      <text>
        <r>
          <rPr>
            <sz val="9"/>
            <color indexed="81"/>
            <rFont val="Tahoma"/>
            <family val="2"/>
          </rPr>
          <t>Account_Balance_YTD(acctdept: {Map!F172})</t>
        </r>
      </text>
    </comment>
    <comment ref="H172" authorId="0" shapeId="0" xr:uid="{4B9DEA5F-254A-4A60-AAE6-EE1FE17E2D5B}">
      <text>
        <r>
          <rPr>
            <sz val="9"/>
            <color indexed="81"/>
            <rFont val="Tahoma"/>
            <family val="2"/>
          </rPr>
          <t>Account_Balance_YTD(acctdept: {Map!G172})</t>
        </r>
      </text>
    </comment>
    <comment ref="I172" authorId="0" shapeId="0" xr:uid="{635AEB71-3E0B-46D2-86D8-EE10200ABFCD}">
      <text>
        <r>
          <rPr>
            <sz val="9"/>
            <color indexed="81"/>
            <rFont val="Tahoma"/>
            <family val="2"/>
          </rPr>
          <t>Account_Balance_YTD(acctdept: {Map!H172})</t>
        </r>
      </text>
    </comment>
    <comment ref="J172" authorId="0" shapeId="0" xr:uid="{B473861B-0A08-491C-9F0B-35088470688E}">
      <text>
        <r>
          <rPr>
            <sz val="9"/>
            <color indexed="81"/>
            <rFont val="Tahoma"/>
            <family val="2"/>
          </rPr>
          <t>Account_Balance_YTD(acctdept: {Map!I172})</t>
        </r>
      </text>
    </comment>
    <comment ref="K172" authorId="0" shapeId="0" xr:uid="{0B3AC7A1-1DA1-41A4-8BEB-11EC7628C9B4}">
      <text>
        <r>
          <rPr>
            <sz val="9"/>
            <color indexed="81"/>
            <rFont val="Tahoma"/>
            <family val="2"/>
          </rPr>
          <t>Account_Balance_YTD(acctdept: {Map!J172})</t>
        </r>
      </text>
    </comment>
    <comment ref="L172" authorId="0" shapeId="0" xr:uid="{4D39E3C1-AAA9-4AA4-AFAA-4741481A022C}">
      <text>
        <r>
          <rPr>
            <sz val="9"/>
            <color indexed="81"/>
            <rFont val="Tahoma"/>
            <family val="2"/>
          </rPr>
          <t>Account_Balance_YTD(acctdept: {Map!K172})</t>
        </r>
      </text>
    </comment>
    <comment ref="M172" authorId="0" shapeId="0" xr:uid="{15ED6F21-154E-4D0A-8FB8-C4FF209CEC49}">
      <text>
        <r>
          <rPr>
            <sz val="9"/>
            <color indexed="81"/>
            <rFont val="Tahoma"/>
            <family val="2"/>
          </rPr>
          <t>Account_Balance_YTD(acctdept: {Map!L172})</t>
        </r>
      </text>
    </comment>
    <comment ref="D173" authorId="0" shapeId="0" xr:uid="{E6F95AE9-98C0-497C-AE1F-E7D2E0C24547}">
      <text>
        <r>
          <rPr>
            <sz val="9"/>
            <color indexed="81"/>
            <rFont val="Tahoma"/>
            <family val="2"/>
          </rPr>
          <t>Account_Balance_YTD(acctdept: {Map!C173})</t>
        </r>
      </text>
    </comment>
    <comment ref="E173" authorId="0" shapeId="0" xr:uid="{F73A4954-919F-4218-9636-00558657DBE2}">
      <text>
        <r>
          <rPr>
            <sz val="9"/>
            <color indexed="81"/>
            <rFont val="Tahoma"/>
            <family val="2"/>
          </rPr>
          <t>Account_Balance_YTD(acctdept: {Map!D173})</t>
        </r>
      </text>
    </comment>
    <comment ref="F173" authorId="0" shapeId="0" xr:uid="{AFEFEDF7-8EE4-4869-8C85-49CC065B44C8}">
      <text>
        <r>
          <rPr>
            <sz val="9"/>
            <color indexed="81"/>
            <rFont val="Tahoma"/>
            <family val="2"/>
          </rPr>
          <t>Account_Balance_YTD(acctdept: {Map!E173})</t>
        </r>
      </text>
    </comment>
    <comment ref="G173" authorId="0" shapeId="0" xr:uid="{3F1BAA80-A32A-41AB-B10D-B31D01E66BE6}">
      <text>
        <r>
          <rPr>
            <sz val="9"/>
            <color indexed="81"/>
            <rFont val="Tahoma"/>
            <family val="2"/>
          </rPr>
          <t>Account_Balance_YTD(acctdept: {Map!F173})</t>
        </r>
      </text>
    </comment>
    <comment ref="H173" authorId="0" shapeId="0" xr:uid="{90016F30-5DF3-40AD-989F-9E8FA3D3BBC6}">
      <text>
        <r>
          <rPr>
            <sz val="9"/>
            <color indexed="81"/>
            <rFont val="Tahoma"/>
            <family val="2"/>
          </rPr>
          <t>Account_Balance_YTD(acctdept: {Map!G173})</t>
        </r>
      </text>
    </comment>
    <comment ref="I173" authorId="0" shapeId="0" xr:uid="{D56AC0C6-2F78-4B28-8E06-1DFF55A0BC76}">
      <text>
        <r>
          <rPr>
            <sz val="9"/>
            <color indexed="81"/>
            <rFont val="Tahoma"/>
            <family val="2"/>
          </rPr>
          <t>Account_Balance_YTD(acctdept: {Map!H173})</t>
        </r>
      </text>
    </comment>
    <comment ref="J173" authorId="0" shapeId="0" xr:uid="{4962D2ED-F589-4AE9-9F78-F5F795FEE682}">
      <text>
        <r>
          <rPr>
            <sz val="9"/>
            <color indexed="81"/>
            <rFont val="Tahoma"/>
            <family val="2"/>
          </rPr>
          <t>Account_Balance_YTD(acctdept: {Map!I173})</t>
        </r>
      </text>
    </comment>
    <comment ref="K173" authorId="0" shapeId="0" xr:uid="{9469D4C3-1577-4D26-A2F9-1BBD38BE341C}">
      <text>
        <r>
          <rPr>
            <sz val="9"/>
            <color indexed="81"/>
            <rFont val="Tahoma"/>
            <family val="2"/>
          </rPr>
          <t>Account_Balance_YTD(acctdept: {Map!J173})</t>
        </r>
      </text>
    </comment>
    <comment ref="L173" authorId="0" shapeId="0" xr:uid="{767E7CED-6B43-4D7D-A1E9-2D7710554ACF}">
      <text>
        <r>
          <rPr>
            <sz val="9"/>
            <color indexed="81"/>
            <rFont val="Tahoma"/>
            <family val="2"/>
          </rPr>
          <t>Account_Balance_YTD(acctdept: {Map!K173})</t>
        </r>
      </text>
    </comment>
    <comment ref="M173" authorId="0" shapeId="0" xr:uid="{2BD876F3-59F8-490B-AE85-2393BE295401}">
      <text>
        <r>
          <rPr>
            <sz val="9"/>
            <color indexed="81"/>
            <rFont val="Tahoma"/>
            <family val="2"/>
          </rPr>
          <t>Account_Balance_YTD(acctdept: {Map!L173})</t>
        </r>
      </text>
    </comment>
    <comment ref="D174" authorId="0" shapeId="0" xr:uid="{F7D2EC68-94C7-4F1D-B5E3-D477575590E8}">
      <text>
        <r>
          <rPr>
            <sz val="9"/>
            <color indexed="81"/>
            <rFont val="Tahoma"/>
            <family val="2"/>
          </rPr>
          <t>Account_Balance_YTD(acctdept: {Map!C174})</t>
        </r>
      </text>
    </comment>
    <comment ref="E174" authorId="0" shapeId="0" xr:uid="{1F303C30-4742-4FD5-A2E6-6C8601B17710}">
      <text>
        <r>
          <rPr>
            <sz val="9"/>
            <color indexed="81"/>
            <rFont val="Tahoma"/>
            <family val="2"/>
          </rPr>
          <t>Account_Balance_YTD(acctdept: {Map!D174})</t>
        </r>
      </text>
    </comment>
    <comment ref="F174" authorId="0" shapeId="0" xr:uid="{1AADA567-D230-455B-B428-30268E80B783}">
      <text>
        <r>
          <rPr>
            <sz val="9"/>
            <color indexed="81"/>
            <rFont val="Tahoma"/>
            <family val="2"/>
          </rPr>
          <t>Account_Balance_YTD(acctdept: {Map!E174})</t>
        </r>
      </text>
    </comment>
    <comment ref="G174" authorId="0" shapeId="0" xr:uid="{6EE18670-0366-4858-9EA6-CDAD09DFCDDF}">
      <text>
        <r>
          <rPr>
            <sz val="9"/>
            <color indexed="81"/>
            <rFont val="Tahoma"/>
            <family val="2"/>
          </rPr>
          <t>Account_Balance_YTD(acctdept: {Map!F174})</t>
        </r>
      </text>
    </comment>
    <comment ref="H174" authorId="0" shapeId="0" xr:uid="{6B4C4ED5-970C-489B-AF5D-2EB671E4640D}">
      <text>
        <r>
          <rPr>
            <sz val="9"/>
            <color indexed="81"/>
            <rFont val="Tahoma"/>
            <family val="2"/>
          </rPr>
          <t>Account_Balance_YTD(acctdept: {Map!G174})</t>
        </r>
      </text>
    </comment>
    <comment ref="I174" authorId="0" shapeId="0" xr:uid="{A42B2066-50DC-4B1A-94B0-FAD6000BF975}">
      <text>
        <r>
          <rPr>
            <sz val="9"/>
            <color indexed="81"/>
            <rFont val="Tahoma"/>
            <family val="2"/>
          </rPr>
          <t>Account_Balance_YTD(acctdept: {Map!H174})</t>
        </r>
      </text>
    </comment>
    <comment ref="J174" authorId="0" shapeId="0" xr:uid="{990C3B4F-DD67-4FF6-A3A6-1ABEE8D01EB2}">
      <text>
        <r>
          <rPr>
            <sz val="9"/>
            <color indexed="81"/>
            <rFont val="Tahoma"/>
            <family val="2"/>
          </rPr>
          <t>Account_Balance_YTD(acctdept: {Map!I174})</t>
        </r>
      </text>
    </comment>
    <comment ref="K174" authorId="0" shapeId="0" xr:uid="{7C68BBEC-8FFF-4876-AA73-B5E4663F2F41}">
      <text>
        <r>
          <rPr>
            <sz val="9"/>
            <color indexed="81"/>
            <rFont val="Tahoma"/>
            <family val="2"/>
          </rPr>
          <t>Account_Balance_YTD(acctdept: {Map!J174})</t>
        </r>
      </text>
    </comment>
    <comment ref="L174" authorId="0" shapeId="0" xr:uid="{5DDEC575-A115-4B0F-AC86-45953594BD97}">
      <text>
        <r>
          <rPr>
            <sz val="9"/>
            <color indexed="81"/>
            <rFont val="Tahoma"/>
            <family val="2"/>
          </rPr>
          <t>Account_Balance_YTD(acctdept: {Map!K174})</t>
        </r>
      </text>
    </comment>
    <comment ref="M174" authorId="0" shapeId="0" xr:uid="{1861EDC7-24E1-4876-B66C-0FDB07E84D70}">
      <text>
        <r>
          <rPr>
            <sz val="9"/>
            <color indexed="81"/>
            <rFont val="Tahoma"/>
            <family val="2"/>
          </rPr>
          <t>Account_Balance_YTD(acctdept: {Map!L174})</t>
        </r>
      </text>
    </comment>
    <comment ref="D175" authorId="0" shapeId="0" xr:uid="{4C07E17A-6056-47BC-85C0-627A85DE62AC}">
      <text>
        <r>
          <rPr>
            <sz val="9"/>
            <color indexed="81"/>
            <rFont val="Tahoma"/>
            <family val="2"/>
          </rPr>
          <t>Account_Balance_YTD(acctdept: {Map!C175})</t>
        </r>
      </text>
    </comment>
    <comment ref="E175" authorId="0" shapeId="0" xr:uid="{3241869C-E60F-4AD3-8764-F7EEB1947A63}">
      <text>
        <r>
          <rPr>
            <sz val="9"/>
            <color indexed="81"/>
            <rFont val="Tahoma"/>
            <family val="2"/>
          </rPr>
          <t>Account_Balance_YTD(acctdept: {Map!D175})</t>
        </r>
      </text>
    </comment>
    <comment ref="F175" authorId="0" shapeId="0" xr:uid="{3C46BFCD-ACF7-427F-B648-A8A73FA30D05}">
      <text>
        <r>
          <rPr>
            <sz val="9"/>
            <color indexed="81"/>
            <rFont val="Tahoma"/>
            <family val="2"/>
          </rPr>
          <t>Account_Balance_YTD(acctdept: {Map!E175})</t>
        </r>
      </text>
    </comment>
    <comment ref="G175" authorId="0" shapeId="0" xr:uid="{CE18ED36-BEA2-4B8B-BADE-4AE61D21C2C6}">
      <text>
        <r>
          <rPr>
            <sz val="9"/>
            <color indexed="81"/>
            <rFont val="Tahoma"/>
            <family val="2"/>
          </rPr>
          <t>Account_Balance_YTD(acctdept: {Map!F175})</t>
        </r>
      </text>
    </comment>
    <comment ref="H175" authorId="0" shapeId="0" xr:uid="{538E7023-7008-4352-8E13-6060C5789CE9}">
      <text>
        <r>
          <rPr>
            <sz val="9"/>
            <color indexed="81"/>
            <rFont val="Tahoma"/>
            <family val="2"/>
          </rPr>
          <t>Account_Balance_YTD(acctdept: {Map!G175})</t>
        </r>
      </text>
    </comment>
    <comment ref="I175" authorId="0" shapeId="0" xr:uid="{C994CC35-4F82-4417-8A7E-96BC36F9F0BC}">
      <text>
        <r>
          <rPr>
            <sz val="9"/>
            <color indexed="81"/>
            <rFont val="Tahoma"/>
            <family val="2"/>
          </rPr>
          <t>Account_Balance_YTD(acctdept: {Map!H175})</t>
        </r>
      </text>
    </comment>
    <comment ref="J175" authorId="0" shapeId="0" xr:uid="{A1C8B133-A4C9-4B01-80AE-920B074E8C22}">
      <text>
        <r>
          <rPr>
            <sz val="9"/>
            <color indexed="81"/>
            <rFont val="Tahoma"/>
            <family val="2"/>
          </rPr>
          <t>Account_Balance_YTD(acctdept: {Map!I175})</t>
        </r>
      </text>
    </comment>
    <comment ref="K175" authorId="0" shapeId="0" xr:uid="{A2FFF330-7FC4-4F2E-8BD5-8D4D3B86DA78}">
      <text>
        <r>
          <rPr>
            <sz val="9"/>
            <color indexed="81"/>
            <rFont val="Tahoma"/>
            <family val="2"/>
          </rPr>
          <t>Account_Balance_YTD(acctdept: {Map!J175})</t>
        </r>
      </text>
    </comment>
    <comment ref="L175" authorId="0" shapeId="0" xr:uid="{2FFD4E91-B820-4981-B80C-06A8C6C31379}">
      <text>
        <r>
          <rPr>
            <sz val="9"/>
            <color indexed="81"/>
            <rFont val="Tahoma"/>
            <family val="2"/>
          </rPr>
          <t>Account_Balance_YTD(acctdept: {Map!K175})</t>
        </r>
      </text>
    </comment>
    <comment ref="M175" authorId="0" shapeId="0" xr:uid="{1C1E484A-CD9B-425F-B6BC-DBE1877D7771}">
      <text>
        <r>
          <rPr>
            <sz val="9"/>
            <color indexed="81"/>
            <rFont val="Tahoma"/>
            <family val="2"/>
          </rPr>
          <t>Account_Balance_YTD(acctdept: {Map!L175})</t>
        </r>
      </text>
    </comment>
    <comment ref="D176" authorId="0" shapeId="0" xr:uid="{A603C772-1374-4DCB-AA25-B2325E8B9BD0}">
      <text>
        <r>
          <rPr>
            <sz val="9"/>
            <color indexed="81"/>
            <rFont val="Tahoma"/>
            <family val="2"/>
          </rPr>
          <t>Account_Balance_YTD(acctdept: {Map!C176})</t>
        </r>
      </text>
    </comment>
    <comment ref="E176" authorId="0" shapeId="0" xr:uid="{FD1CC12A-7AEF-4EC0-BB0F-74E7614C7A16}">
      <text>
        <r>
          <rPr>
            <sz val="9"/>
            <color indexed="81"/>
            <rFont val="Tahoma"/>
            <family val="2"/>
          </rPr>
          <t>Account_Balance_YTD(acctdept: {Map!D176})</t>
        </r>
      </text>
    </comment>
    <comment ref="F176" authorId="0" shapeId="0" xr:uid="{154A9775-EE58-4803-A2D3-CD2A2F0C8D63}">
      <text>
        <r>
          <rPr>
            <sz val="9"/>
            <color indexed="81"/>
            <rFont val="Tahoma"/>
            <family val="2"/>
          </rPr>
          <t>Account_Balance_YTD(acctdept: {Map!E176})</t>
        </r>
      </text>
    </comment>
    <comment ref="G176" authorId="0" shapeId="0" xr:uid="{9E7B64C1-8C48-4DA9-A293-EAA91BA89717}">
      <text>
        <r>
          <rPr>
            <sz val="9"/>
            <color indexed="81"/>
            <rFont val="Tahoma"/>
            <family val="2"/>
          </rPr>
          <t>Account_Balance_YTD(acctdept: {Map!F176})</t>
        </r>
      </text>
    </comment>
    <comment ref="H176" authorId="0" shapeId="0" xr:uid="{02A2A46B-CE3E-44CD-A86C-60C13093D202}">
      <text>
        <r>
          <rPr>
            <sz val="9"/>
            <color indexed="81"/>
            <rFont val="Tahoma"/>
            <family val="2"/>
          </rPr>
          <t>Account_Balance_YTD(acctdept: {Map!G176})</t>
        </r>
      </text>
    </comment>
    <comment ref="I176" authorId="0" shapeId="0" xr:uid="{21B62944-728A-43B0-B6C9-36A3701AD188}">
      <text>
        <r>
          <rPr>
            <sz val="9"/>
            <color indexed="81"/>
            <rFont val="Tahoma"/>
            <family val="2"/>
          </rPr>
          <t>Account_Balance_YTD(acctdept: {Map!H176})</t>
        </r>
      </text>
    </comment>
    <comment ref="J176" authorId="0" shapeId="0" xr:uid="{262F8071-3400-441A-806A-7FDDE26A6761}">
      <text>
        <r>
          <rPr>
            <sz val="9"/>
            <color indexed="81"/>
            <rFont val="Tahoma"/>
            <family val="2"/>
          </rPr>
          <t>Account_Balance_YTD(acctdept: {Map!I176})</t>
        </r>
      </text>
    </comment>
    <comment ref="K176" authorId="0" shapeId="0" xr:uid="{C0B6BABD-4B0A-49C9-B017-51D1BE3BB509}">
      <text>
        <r>
          <rPr>
            <sz val="9"/>
            <color indexed="81"/>
            <rFont val="Tahoma"/>
            <family val="2"/>
          </rPr>
          <t>Account_Balance_YTD(acctdept: {Map!J176})</t>
        </r>
      </text>
    </comment>
    <comment ref="L176" authorId="0" shapeId="0" xr:uid="{776A64CB-B707-4ECD-A0AB-B209F1F736E1}">
      <text>
        <r>
          <rPr>
            <sz val="9"/>
            <color indexed="81"/>
            <rFont val="Tahoma"/>
            <family val="2"/>
          </rPr>
          <t>Account_Balance_YTD(acctdept: {Map!K176})</t>
        </r>
      </text>
    </comment>
    <comment ref="M176" authorId="0" shapeId="0" xr:uid="{96E1BA30-3BAC-4538-B53D-D8113871AF39}">
      <text>
        <r>
          <rPr>
            <sz val="9"/>
            <color indexed="81"/>
            <rFont val="Tahoma"/>
            <family val="2"/>
          </rPr>
          <t>Account_Balance_YTD(acctdept: {Map!L176})</t>
        </r>
      </text>
    </comment>
    <comment ref="D177" authorId="0" shapeId="0" xr:uid="{8A589F20-A0DB-4187-94D2-6A92921B32EF}">
      <text>
        <r>
          <rPr>
            <sz val="9"/>
            <color indexed="81"/>
            <rFont val="Tahoma"/>
            <family val="2"/>
          </rPr>
          <t>Account_Balance_YTD(acctdept: {Map!C177})</t>
        </r>
      </text>
    </comment>
    <comment ref="E177" authorId="0" shapeId="0" xr:uid="{62D1A697-71BE-4700-A485-02B8E94A60C2}">
      <text>
        <r>
          <rPr>
            <sz val="9"/>
            <color indexed="81"/>
            <rFont val="Tahoma"/>
            <family val="2"/>
          </rPr>
          <t>Account_Balance_YTD(acctdept: {Map!D177})</t>
        </r>
      </text>
    </comment>
    <comment ref="F177" authorId="0" shapeId="0" xr:uid="{890728B5-A34C-4D26-9BD4-331718FC0DBE}">
      <text>
        <r>
          <rPr>
            <sz val="9"/>
            <color indexed="81"/>
            <rFont val="Tahoma"/>
            <family val="2"/>
          </rPr>
          <t>Account_Balance_YTD(acctdept: {Map!E177})</t>
        </r>
      </text>
    </comment>
    <comment ref="G177" authorId="0" shapeId="0" xr:uid="{422FD212-6EE6-4CC2-B000-58D994D31D15}">
      <text>
        <r>
          <rPr>
            <sz val="9"/>
            <color indexed="81"/>
            <rFont val="Tahoma"/>
            <family val="2"/>
          </rPr>
          <t>Account_Balance_YTD(acctdept: {Map!F177})</t>
        </r>
      </text>
    </comment>
    <comment ref="H177" authorId="0" shapeId="0" xr:uid="{2DB52F5F-4FED-4195-B1A4-42991A2C9114}">
      <text>
        <r>
          <rPr>
            <sz val="9"/>
            <color indexed="81"/>
            <rFont val="Tahoma"/>
            <family val="2"/>
          </rPr>
          <t>Account_Balance_YTD(acctdept: {Map!G177})</t>
        </r>
      </text>
    </comment>
    <comment ref="I177" authorId="0" shapeId="0" xr:uid="{A0CBE643-53C7-423B-8DB2-26011BD1A042}">
      <text>
        <r>
          <rPr>
            <sz val="9"/>
            <color indexed="81"/>
            <rFont val="Tahoma"/>
            <family val="2"/>
          </rPr>
          <t>Account_Balance_YTD(acctdept: {Map!H177})</t>
        </r>
      </text>
    </comment>
    <comment ref="J177" authorId="0" shapeId="0" xr:uid="{B580471F-D750-4339-9F78-A6BC473EADD4}">
      <text>
        <r>
          <rPr>
            <sz val="9"/>
            <color indexed="81"/>
            <rFont val="Tahoma"/>
            <family val="2"/>
          </rPr>
          <t>Account_Balance_YTD(acctdept: {Map!I177})</t>
        </r>
      </text>
    </comment>
    <comment ref="K177" authorId="0" shapeId="0" xr:uid="{4CAA4D9B-C144-4E8B-B02E-1E2B91AC2BC9}">
      <text>
        <r>
          <rPr>
            <sz val="9"/>
            <color indexed="81"/>
            <rFont val="Tahoma"/>
            <family val="2"/>
          </rPr>
          <t>Account_Balance_YTD(acctdept: {Map!J177})</t>
        </r>
      </text>
    </comment>
    <comment ref="L177" authorId="0" shapeId="0" xr:uid="{A0BA10C0-A2E8-4425-9B43-B6207EA7345A}">
      <text>
        <r>
          <rPr>
            <sz val="9"/>
            <color indexed="81"/>
            <rFont val="Tahoma"/>
            <family val="2"/>
          </rPr>
          <t>Account_Balance_YTD(acctdept: {Map!K177})</t>
        </r>
      </text>
    </comment>
    <comment ref="M177" authorId="0" shapeId="0" xr:uid="{53279059-A967-404C-A4BD-9522BE9A38DB}">
      <text>
        <r>
          <rPr>
            <sz val="9"/>
            <color indexed="81"/>
            <rFont val="Tahoma"/>
            <family val="2"/>
          </rPr>
          <t>Account_Balance_YTD(acctdept: {Map!L177})</t>
        </r>
      </text>
    </comment>
    <comment ref="D178" authorId="0" shapeId="0" xr:uid="{8EFE9C15-D318-4055-A4D1-7F092F05AA95}">
      <text>
        <r>
          <rPr>
            <sz val="9"/>
            <color indexed="81"/>
            <rFont val="Tahoma"/>
            <family val="2"/>
          </rPr>
          <t>Account_Balance_YTD(acctdept: {Map!C178})</t>
        </r>
      </text>
    </comment>
    <comment ref="E178" authorId="0" shapeId="0" xr:uid="{3AA80556-05D1-4F36-9ACA-7A9536DEA1EA}">
      <text>
        <r>
          <rPr>
            <sz val="9"/>
            <color indexed="81"/>
            <rFont val="Tahoma"/>
            <family val="2"/>
          </rPr>
          <t>Account_Balance_YTD(acctdept: {Map!D178})</t>
        </r>
      </text>
    </comment>
    <comment ref="F178" authorId="0" shapeId="0" xr:uid="{184B7EA5-CE3D-491D-A725-BC36BFF96381}">
      <text>
        <r>
          <rPr>
            <sz val="9"/>
            <color indexed="81"/>
            <rFont val="Tahoma"/>
            <family val="2"/>
          </rPr>
          <t>Account_Balance_YTD(acctdept: {Map!E178})</t>
        </r>
      </text>
    </comment>
    <comment ref="G178" authorId="0" shapeId="0" xr:uid="{F8D57828-BCE5-42BB-8241-F39C676E1177}">
      <text>
        <r>
          <rPr>
            <sz val="9"/>
            <color indexed="81"/>
            <rFont val="Tahoma"/>
            <family val="2"/>
          </rPr>
          <t>Account_Balance_YTD(acctdept: {Map!F178})</t>
        </r>
      </text>
    </comment>
    <comment ref="H178" authorId="0" shapeId="0" xr:uid="{50B814ED-466E-45DD-84D1-FAA3778EF29F}">
      <text>
        <r>
          <rPr>
            <sz val="9"/>
            <color indexed="81"/>
            <rFont val="Tahoma"/>
            <family val="2"/>
          </rPr>
          <t>Account_Balance_YTD(acctdept: {Map!G178})</t>
        </r>
      </text>
    </comment>
    <comment ref="I178" authorId="0" shapeId="0" xr:uid="{ABE8EF97-9F1F-4D05-8F99-E4A53AB25A59}">
      <text>
        <r>
          <rPr>
            <sz val="9"/>
            <color indexed="81"/>
            <rFont val="Tahoma"/>
            <family val="2"/>
          </rPr>
          <t>Account_Balance_YTD(acctdept: {Map!H178})</t>
        </r>
      </text>
    </comment>
    <comment ref="J178" authorId="0" shapeId="0" xr:uid="{93A0AB02-807B-4A3E-8F93-4E9DC1ADE2A6}">
      <text>
        <r>
          <rPr>
            <sz val="9"/>
            <color indexed="81"/>
            <rFont val="Tahoma"/>
            <family val="2"/>
          </rPr>
          <t>Account_Balance_YTD(acctdept: {Map!I178})</t>
        </r>
      </text>
    </comment>
    <comment ref="K178" authorId="0" shapeId="0" xr:uid="{ACD237CC-5E07-4AF7-A073-2519BDFA1C00}">
      <text>
        <r>
          <rPr>
            <sz val="9"/>
            <color indexed="81"/>
            <rFont val="Tahoma"/>
            <family val="2"/>
          </rPr>
          <t>Account_Balance_YTD(acctdept: {Map!J178})</t>
        </r>
      </text>
    </comment>
    <comment ref="L178" authorId="0" shapeId="0" xr:uid="{BC90161F-B4D5-41D3-8E4C-BCE3439F6940}">
      <text>
        <r>
          <rPr>
            <sz val="9"/>
            <color indexed="81"/>
            <rFont val="Tahoma"/>
            <family val="2"/>
          </rPr>
          <t>Account_Balance_YTD(acctdept: {Map!K178})</t>
        </r>
      </text>
    </comment>
    <comment ref="M178" authorId="0" shapeId="0" xr:uid="{5FC5B3D1-30B2-46C0-AEB1-AB7F7CE0A86E}">
      <text>
        <r>
          <rPr>
            <sz val="9"/>
            <color indexed="81"/>
            <rFont val="Tahoma"/>
            <family val="2"/>
          </rPr>
          <t>Account_Balance_YTD(acctdept: {Map!L178})</t>
        </r>
      </text>
    </comment>
    <comment ref="D179" authorId="0" shapeId="0" xr:uid="{CA3F11BA-5271-43E1-A0FA-0344032F8211}">
      <text>
        <r>
          <rPr>
            <sz val="9"/>
            <color indexed="81"/>
            <rFont val="Tahoma"/>
            <family val="2"/>
          </rPr>
          <t>Account_Balance_YTD(acctdept: {Map!C179})</t>
        </r>
      </text>
    </comment>
    <comment ref="E179" authorId="0" shapeId="0" xr:uid="{23F182D1-6B95-4A1C-A497-3DF4532DF35A}">
      <text>
        <r>
          <rPr>
            <sz val="9"/>
            <color indexed="81"/>
            <rFont val="Tahoma"/>
            <family val="2"/>
          </rPr>
          <t>Account_Balance_YTD(acctdept: {Map!D179})</t>
        </r>
      </text>
    </comment>
    <comment ref="F179" authorId="0" shapeId="0" xr:uid="{AD07B8E4-1BF4-49EC-A9CB-5D4DE79DC6A4}">
      <text>
        <r>
          <rPr>
            <sz val="9"/>
            <color indexed="81"/>
            <rFont val="Tahoma"/>
            <family val="2"/>
          </rPr>
          <t>Account_Balance_YTD(acctdept: {Map!E179})</t>
        </r>
      </text>
    </comment>
    <comment ref="G179" authorId="0" shapeId="0" xr:uid="{0BC05931-D7F1-44A9-92C9-BDC099DBD235}">
      <text>
        <r>
          <rPr>
            <sz val="9"/>
            <color indexed="81"/>
            <rFont val="Tahoma"/>
            <family val="2"/>
          </rPr>
          <t>Account_Balance_YTD(acctdept: {Map!F179})</t>
        </r>
      </text>
    </comment>
    <comment ref="H179" authorId="0" shapeId="0" xr:uid="{623F9AEB-1849-429B-AFA2-3C60E4AD1277}">
      <text>
        <r>
          <rPr>
            <sz val="9"/>
            <color indexed="81"/>
            <rFont val="Tahoma"/>
            <family val="2"/>
          </rPr>
          <t>Account_Balance_YTD(acctdept: {Map!G179})</t>
        </r>
      </text>
    </comment>
    <comment ref="I179" authorId="0" shapeId="0" xr:uid="{7654F5FF-13E5-461D-9E0B-1BD105160414}">
      <text>
        <r>
          <rPr>
            <sz val="9"/>
            <color indexed="81"/>
            <rFont val="Tahoma"/>
            <family val="2"/>
          </rPr>
          <t>Account_Balance_YTD(acctdept: {Map!H179})</t>
        </r>
      </text>
    </comment>
    <comment ref="J179" authorId="0" shapeId="0" xr:uid="{9AB53A69-CE65-4A74-AB97-51CA1D46DADD}">
      <text>
        <r>
          <rPr>
            <sz val="9"/>
            <color indexed="81"/>
            <rFont val="Tahoma"/>
            <family val="2"/>
          </rPr>
          <t>Account_Balance_YTD(acctdept: {Map!I179})</t>
        </r>
      </text>
    </comment>
    <comment ref="K179" authorId="0" shapeId="0" xr:uid="{EAA84A56-AD99-400A-83B2-7D7F1EB128BE}">
      <text>
        <r>
          <rPr>
            <sz val="9"/>
            <color indexed="81"/>
            <rFont val="Tahoma"/>
            <family val="2"/>
          </rPr>
          <t>Account_Balance_YTD(acctdept: {Map!J179})</t>
        </r>
      </text>
    </comment>
    <comment ref="L179" authorId="0" shapeId="0" xr:uid="{C8A43F5C-D246-4792-BEA8-4355BFC30BD1}">
      <text>
        <r>
          <rPr>
            <sz val="9"/>
            <color indexed="81"/>
            <rFont val="Tahoma"/>
            <family val="2"/>
          </rPr>
          <t>Account_Balance_YTD(acctdept: {Map!K179})</t>
        </r>
      </text>
    </comment>
    <comment ref="M179" authorId="0" shapeId="0" xr:uid="{32624C21-FDCF-4337-B51B-9ADFF8B6213D}">
      <text>
        <r>
          <rPr>
            <sz val="9"/>
            <color indexed="81"/>
            <rFont val="Tahoma"/>
            <family val="2"/>
          </rPr>
          <t>Account_Balance_YTD(acctdept: {Map!L179})</t>
        </r>
      </text>
    </comment>
    <comment ref="D180" authorId="0" shapeId="0" xr:uid="{E9ABD6AD-E8B3-424F-953C-9A0F811ACE22}">
      <text>
        <r>
          <rPr>
            <sz val="9"/>
            <color indexed="81"/>
            <rFont val="Tahoma"/>
            <family val="2"/>
          </rPr>
          <t>Account_Balance_YTD(acctdept: {Map!C180})</t>
        </r>
      </text>
    </comment>
    <comment ref="E180" authorId="0" shapeId="0" xr:uid="{8ABF1FD5-86F1-4EF9-989D-8257ECA0AC7D}">
      <text>
        <r>
          <rPr>
            <sz val="9"/>
            <color indexed="81"/>
            <rFont val="Tahoma"/>
            <family val="2"/>
          </rPr>
          <t>Account_Balance_YTD(acctdept: {Map!D180})</t>
        </r>
      </text>
    </comment>
    <comment ref="F180" authorId="0" shapeId="0" xr:uid="{822CC6F6-A360-409D-A20A-D3D08237A4F3}">
      <text>
        <r>
          <rPr>
            <sz val="9"/>
            <color indexed="81"/>
            <rFont val="Tahoma"/>
            <family val="2"/>
          </rPr>
          <t>Account_Balance_YTD(acctdept: {Map!E180})</t>
        </r>
      </text>
    </comment>
    <comment ref="G180" authorId="0" shapeId="0" xr:uid="{5BFA1A8B-980A-44F2-9A49-2966504D6F95}">
      <text>
        <r>
          <rPr>
            <sz val="9"/>
            <color indexed="81"/>
            <rFont val="Tahoma"/>
            <family val="2"/>
          </rPr>
          <t>Account_Balance_YTD(acctdept: {Map!F180})</t>
        </r>
      </text>
    </comment>
    <comment ref="H180" authorId="0" shapeId="0" xr:uid="{C9702DC2-A61F-4A94-96C1-91664832B752}">
      <text>
        <r>
          <rPr>
            <sz val="9"/>
            <color indexed="81"/>
            <rFont val="Tahoma"/>
            <family val="2"/>
          </rPr>
          <t>Account_Balance_YTD(acctdept: {Map!G180})</t>
        </r>
      </text>
    </comment>
    <comment ref="I180" authorId="0" shapeId="0" xr:uid="{8EEDAE0F-57C5-4053-851F-AEA1ABCD4F29}">
      <text>
        <r>
          <rPr>
            <sz val="9"/>
            <color indexed="81"/>
            <rFont val="Tahoma"/>
            <family val="2"/>
          </rPr>
          <t>Account_Balance_YTD(acctdept: {Map!H180})</t>
        </r>
      </text>
    </comment>
    <comment ref="J180" authorId="0" shapeId="0" xr:uid="{6E7CC7F5-D254-4DC9-86AF-52EFA1A0919A}">
      <text>
        <r>
          <rPr>
            <sz val="9"/>
            <color indexed="81"/>
            <rFont val="Tahoma"/>
            <family val="2"/>
          </rPr>
          <t>Account_Balance_YTD(acctdept: {Map!I180})</t>
        </r>
      </text>
    </comment>
    <comment ref="K180" authorId="0" shapeId="0" xr:uid="{D942879B-195F-4BC0-9D09-225A2856CF41}">
      <text>
        <r>
          <rPr>
            <sz val="9"/>
            <color indexed="81"/>
            <rFont val="Tahoma"/>
            <family val="2"/>
          </rPr>
          <t>Account_Balance_YTD(acctdept: {Map!J180})</t>
        </r>
      </text>
    </comment>
    <comment ref="L180" authorId="0" shapeId="0" xr:uid="{73AFA1E7-CC68-4545-9B78-0706C85EAA6D}">
      <text>
        <r>
          <rPr>
            <sz val="9"/>
            <color indexed="81"/>
            <rFont val="Tahoma"/>
            <family val="2"/>
          </rPr>
          <t>Account_Balance_YTD(acctdept: {Map!K180})</t>
        </r>
      </text>
    </comment>
    <comment ref="M180" authorId="0" shapeId="0" xr:uid="{6FC176E1-DE29-46D2-93ED-699B369D9978}">
      <text>
        <r>
          <rPr>
            <sz val="9"/>
            <color indexed="81"/>
            <rFont val="Tahoma"/>
            <family val="2"/>
          </rPr>
          <t>Account_Balance_YTD(acctdept: {Map!L180})</t>
        </r>
      </text>
    </comment>
    <comment ref="D181" authorId="0" shapeId="0" xr:uid="{9E109128-8626-40E4-970B-C479CB3A2CC3}">
      <text>
        <r>
          <rPr>
            <sz val="9"/>
            <color indexed="81"/>
            <rFont val="Tahoma"/>
            <family val="2"/>
          </rPr>
          <t>Account_Balance_YTD(acctdept: {Map!C181})</t>
        </r>
      </text>
    </comment>
    <comment ref="E181" authorId="0" shapeId="0" xr:uid="{D748176D-1E76-4D97-B27C-0344BEC80DAA}">
      <text>
        <r>
          <rPr>
            <sz val="9"/>
            <color indexed="81"/>
            <rFont val="Tahoma"/>
            <family val="2"/>
          </rPr>
          <t>Account_Balance_YTD(acctdept: {Map!D181})</t>
        </r>
      </text>
    </comment>
    <comment ref="F181" authorId="0" shapeId="0" xr:uid="{9E6E961C-CBA0-4DC6-A16E-6679D859932C}">
      <text>
        <r>
          <rPr>
            <sz val="9"/>
            <color indexed="81"/>
            <rFont val="Tahoma"/>
            <family val="2"/>
          </rPr>
          <t>Account_Balance_YTD(acctdept: {Map!E181})</t>
        </r>
      </text>
    </comment>
    <comment ref="G181" authorId="0" shapeId="0" xr:uid="{6912654C-BA88-4537-AD93-EA926AE74361}">
      <text>
        <r>
          <rPr>
            <sz val="9"/>
            <color indexed="81"/>
            <rFont val="Tahoma"/>
            <family val="2"/>
          </rPr>
          <t>Account_Balance_YTD(acctdept: {Map!F181})</t>
        </r>
      </text>
    </comment>
    <comment ref="H181" authorId="0" shapeId="0" xr:uid="{C0DF848B-8071-40AE-AD7F-23E5B77D2938}">
      <text>
        <r>
          <rPr>
            <sz val="9"/>
            <color indexed="81"/>
            <rFont val="Tahoma"/>
            <family val="2"/>
          </rPr>
          <t>Account_Balance_YTD(acctdept: {Map!G181})</t>
        </r>
      </text>
    </comment>
    <comment ref="I181" authorId="0" shapeId="0" xr:uid="{04242013-9BD4-419F-B777-6A6AEA1EB168}">
      <text>
        <r>
          <rPr>
            <sz val="9"/>
            <color indexed="81"/>
            <rFont val="Tahoma"/>
            <family val="2"/>
          </rPr>
          <t>Account_Balance_YTD(acctdept: {Map!H181})</t>
        </r>
      </text>
    </comment>
    <comment ref="J181" authorId="0" shapeId="0" xr:uid="{94C0EC85-F8FB-4DC2-86CF-F62D8D968EFE}">
      <text>
        <r>
          <rPr>
            <sz val="9"/>
            <color indexed="81"/>
            <rFont val="Tahoma"/>
            <family val="2"/>
          </rPr>
          <t>Account_Balance_YTD(acctdept: {Map!I181})</t>
        </r>
      </text>
    </comment>
    <comment ref="K181" authorId="0" shapeId="0" xr:uid="{C95B4400-F3BC-43AF-A4F2-A2265ECE47CA}">
      <text>
        <r>
          <rPr>
            <sz val="9"/>
            <color indexed="81"/>
            <rFont val="Tahoma"/>
            <family val="2"/>
          </rPr>
          <t>Account_Balance_YTD(acctdept: {Map!J181})</t>
        </r>
      </text>
    </comment>
    <comment ref="L181" authorId="0" shapeId="0" xr:uid="{7BBAB410-29ED-4D78-9F68-A12A2B3F544D}">
      <text>
        <r>
          <rPr>
            <sz val="9"/>
            <color indexed="81"/>
            <rFont val="Tahoma"/>
            <family val="2"/>
          </rPr>
          <t>Account_Balance_YTD(acctdept: {Map!K181})</t>
        </r>
      </text>
    </comment>
    <comment ref="M181" authorId="0" shapeId="0" xr:uid="{5459F078-991B-40E8-B38B-C09DBF721CEE}">
      <text>
        <r>
          <rPr>
            <sz val="9"/>
            <color indexed="81"/>
            <rFont val="Tahoma"/>
            <family val="2"/>
          </rPr>
          <t>Account_Balance_YTD(acctdept: {Map!L181})</t>
        </r>
      </text>
    </comment>
    <comment ref="D182" authorId="0" shapeId="0" xr:uid="{5FF188FC-A74D-4AE8-9C93-9AB248F3E1DE}">
      <text>
        <r>
          <rPr>
            <sz val="9"/>
            <color indexed="81"/>
            <rFont val="Tahoma"/>
            <family val="2"/>
          </rPr>
          <t>Account_Balance_YTD(acctdept: {Map!C182})</t>
        </r>
      </text>
    </comment>
    <comment ref="E182" authorId="0" shapeId="0" xr:uid="{362E802D-D69A-4130-9539-1CD5B08445C0}">
      <text>
        <r>
          <rPr>
            <sz val="9"/>
            <color indexed="81"/>
            <rFont val="Tahoma"/>
            <family val="2"/>
          </rPr>
          <t>Account_Balance_YTD(acctdept: {Map!D182})</t>
        </r>
      </text>
    </comment>
    <comment ref="F182" authorId="0" shapeId="0" xr:uid="{9BE4F194-FB7F-4680-8127-FB5EB75CDAE8}">
      <text>
        <r>
          <rPr>
            <sz val="9"/>
            <color indexed="81"/>
            <rFont val="Tahoma"/>
            <family val="2"/>
          </rPr>
          <t>Account_Balance_YTD(acctdept: {Map!E182})</t>
        </r>
      </text>
    </comment>
    <comment ref="G182" authorId="0" shapeId="0" xr:uid="{153DE9A5-A584-42B2-ADDD-4E3FAF6DADD0}">
      <text>
        <r>
          <rPr>
            <sz val="9"/>
            <color indexed="81"/>
            <rFont val="Tahoma"/>
            <family val="2"/>
          </rPr>
          <t>Account_Balance_YTD(acctdept: {Map!F182})</t>
        </r>
      </text>
    </comment>
    <comment ref="H182" authorId="0" shapeId="0" xr:uid="{A8F33562-A166-49C6-98A2-79A0B81AA7EE}">
      <text>
        <r>
          <rPr>
            <sz val="9"/>
            <color indexed="81"/>
            <rFont val="Tahoma"/>
            <family val="2"/>
          </rPr>
          <t>Account_Balance_YTD(acctdept: {Map!G182})</t>
        </r>
      </text>
    </comment>
    <comment ref="I182" authorId="0" shapeId="0" xr:uid="{1E58150D-A289-4DB0-987B-056404000E02}">
      <text>
        <r>
          <rPr>
            <sz val="9"/>
            <color indexed="81"/>
            <rFont val="Tahoma"/>
            <family val="2"/>
          </rPr>
          <t>Account_Balance_YTD(acctdept: {Map!H182})</t>
        </r>
      </text>
    </comment>
    <comment ref="J182" authorId="0" shapeId="0" xr:uid="{61B1605B-D908-4229-AACE-B6B438629A1B}">
      <text>
        <r>
          <rPr>
            <sz val="9"/>
            <color indexed="81"/>
            <rFont val="Tahoma"/>
            <family val="2"/>
          </rPr>
          <t>Account_Balance_YTD(acctdept: {Map!I182})</t>
        </r>
      </text>
    </comment>
    <comment ref="K182" authorId="0" shapeId="0" xr:uid="{0D875DFB-A9DF-43CD-ABB8-E41B38D6EF7A}">
      <text>
        <r>
          <rPr>
            <sz val="9"/>
            <color indexed="81"/>
            <rFont val="Tahoma"/>
            <family val="2"/>
          </rPr>
          <t>Account_Balance_YTD(acctdept: {Map!J182})</t>
        </r>
      </text>
    </comment>
    <comment ref="L182" authorId="0" shapeId="0" xr:uid="{3961C058-1DCA-4BD9-95D6-1A24BC658572}">
      <text>
        <r>
          <rPr>
            <sz val="9"/>
            <color indexed="81"/>
            <rFont val="Tahoma"/>
            <family val="2"/>
          </rPr>
          <t>Account_Balance_YTD(acctdept: {Map!K182})</t>
        </r>
      </text>
    </comment>
    <comment ref="M182" authorId="0" shapeId="0" xr:uid="{81F6824F-0C98-43DB-A341-EE34AB3BC6D1}">
      <text>
        <r>
          <rPr>
            <sz val="9"/>
            <color indexed="81"/>
            <rFont val="Tahoma"/>
            <family val="2"/>
          </rPr>
          <t>Account_Balance_YTD(acctdept: {Map!L182})</t>
        </r>
      </text>
    </comment>
    <comment ref="D183" authorId="0" shapeId="0" xr:uid="{403CEC50-0131-4742-BDB6-1679ACE7C913}">
      <text>
        <r>
          <rPr>
            <sz val="9"/>
            <color indexed="81"/>
            <rFont val="Tahoma"/>
            <family val="2"/>
          </rPr>
          <t>Account_Balance_YTD(acctdept: {Map!C183})</t>
        </r>
      </text>
    </comment>
    <comment ref="E183" authorId="0" shapeId="0" xr:uid="{1B866708-2333-4DD0-8BF3-BF78B5758D16}">
      <text>
        <r>
          <rPr>
            <sz val="9"/>
            <color indexed="81"/>
            <rFont val="Tahoma"/>
            <family val="2"/>
          </rPr>
          <t>Account_Balance_YTD(acctdept: {Map!D183})</t>
        </r>
      </text>
    </comment>
    <comment ref="F183" authorId="0" shapeId="0" xr:uid="{531DD2C7-100B-467D-AD72-DA57D5875305}">
      <text>
        <r>
          <rPr>
            <sz val="9"/>
            <color indexed="81"/>
            <rFont val="Tahoma"/>
            <family val="2"/>
          </rPr>
          <t>Account_Balance_YTD(acctdept: {Map!E183})</t>
        </r>
      </text>
    </comment>
    <comment ref="G183" authorId="0" shapeId="0" xr:uid="{AC5DA843-50B3-440F-BE6E-42CDB661B938}">
      <text>
        <r>
          <rPr>
            <sz val="9"/>
            <color indexed="81"/>
            <rFont val="Tahoma"/>
            <family val="2"/>
          </rPr>
          <t>Account_Balance_YTD(acctdept: {Map!F183})</t>
        </r>
      </text>
    </comment>
    <comment ref="H183" authorId="0" shapeId="0" xr:uid="{902604B2-8B09-494D-9CBD-2621208BC9B3}">
      <text>
        <r>
          <rPr>
            <sz val="9"/>
            <color indexed="81"/>
            <rFont val="Tahoma"/>
            <family val="2"/>
          </rPr>
          <t>Account_Balance_YTD(acctdept: {Map!G183})</t>
        </r>
      </text>
    </comment>
    <comment ref="I183" authorId="0" shapeId="0" xr:uid="{6FB367A8-A7FA-4620-9930-683AAA54E2C5}">
      <text>
        <r>
          <rPr>
            <sz val="9"/>
            <color indexed="81"/>
            <rFont val="Tahoma"/>
            <family val="2"/>
          </rPr>
          <t>Account_Balance_YTD(acctdept: {Map!H183})</t>
        </r>
      </text>
    </comment>
    <comment ref="J183" authorId="0" shapeId="0" xr:uid="{3C556776-9854-44C2-9EC2-E0950158AC19}">
      <text>
        <r>
          <rPr>
            <sz val="9"/>
            <color indexed="81"/>
            <rFont val="Tahoma"/>
            <family val="2"/>
          </rPr>
          <t>Account_Balance_YTD(acctdept: {Map!I183})</t>
        </r>
      </text>
    </comment>
    <comment ref="K183" authorId="0" shapeId="0" xr:uid="{B93BDC57-18AF-44CA-A22C-2635E7E144C3}">
      <text>
        <r>
          <rPr>
            <sz val="9"/>
            <color indexed="81"/>
            <rFont val="Tahoma"/>
            <family val="2"/>
          </rPr>
          <t>Account_Balance_YTD(acctdept: {Map!J183})</t>
        </r>
      </text>
    </comment>
    <comment ref="L183" authorId="0" shapeId="0" xr:uid="{05AC4B7C-21D9-4DD8-8EA3-A3D3E3BC4246}">
      <text>
        <r>
          <rPr>
            <sz val="9"/>
            <color indexed="81"/>
            <rFont val="Tahoma"/>
            <family val="2"/>
          </rPr>
          <t>Account_Balance_YTD(acctdept: {Map!K183})</t>
        </r>
      </text>
    </comment>
    <comment ref="M183" authorId="0" shapeId="0" xr:uid="{2104BE39-A077-48C3-9E76-7962026AD54D}">
      <text>
        <r>
          <rPr>
            <sz val="9"/>
            <color indexed="81"/>
            <rFont val="Tahoma"/>
            <family val="2"/>
          </rPr>
          <t>Account_Balance_YTD(acctdept: {Map!L183})</t>
        </r>
      </text>
    </comment>
    <comment ref="D184" authorId="0" shapeId="0" xr:uid="{B03DB087-6BA4-4BAE-B062-4E3C281849A3}">
      <text>
        <r>
          <rPr>
            <sz val="9"/>
            <color indexed="81"/>
            <rFont val="Tahoma"/>
            <family val="2"/>
          </rPr>
          <t>Account_Balance_YTD(acctdept: {Map!C184})</t>
        </r>
      </text>
    </comment>
    <comment ref="E184" authorId="0" shapeId="0" xr:uid="{47AFEBD0-66F5-4F0D-AA24-796B40158425}">
      <text>
        <r>
          <rPr>
            <sz val="9"/>
            <color indexed="81"/>
            <rFont val="Tahoma"/>
            <family val="2"/>
          </rPr>
          <t>Account_Balance_YTD(acctdept: {Map!D184})</t>
        </r>
      </text>
    </comment>
    <comment ref="F184" authorId="0" shapeId="0" xr:uid="{D1FF6907-0BFD-463C-86A5-BB32CEB42E85}">
      <text>
        <r>
          <rPr>
            <sz val="9"/>
            <color indexed="81"/>
            <rFont val="Tahoma"/>
            <family val="2"/>
          </rPr>
          <t>Account_Balance_YTD(acctdept: {Map!E184})</t>
        </r>
      </text>
    </comment>
    <comment ref="G184" authorId="0" shapeId="0" xr:uid="{2A602D7F-11B6-4BC0-B31A-DAF3206F2FA4}">
      <text>
        <r>
          <rPr>
            <sz val="9"/>
            <color indexed="81"/>
            <rFont val="Tahoma"/>
            <family val="2"/>
          </rPr>
          <t>Account_Balance_YTD(acctdept: {Map!F184})</t>
        </r>
      </text>
    </comment>
    <comment ref="H184" authorId="0" shapeId="0" xr:uid="{CD8715CD-457F-4B22-B367-F829E43FE3CB}">
      <text>
        <r>
          <rPr>
            <sz val="9"/>
            <color indexed="81"/>
            <rFont val="Tahoma"/>
            <family val="2"/>
          </rPr>
          <t>Account_Balance_YTD(acctdept: {Map!G184})</t>
        </r>
      </text>
    </comment>
    <comment ref="I184" authorId="0" shapeId="0" xr:uid="{8B42CED6-57FC-4F2F-B84F-1BE16D9F3643}">
      <text>
        <r>
          <rPr>
            <sz val="9"/>
            <color indexed="81"/>
            <rFont val="Tahoma"/>
            <family val="2"/>
          </rPr>
          <t>Account_Balance_YTD(acctdept: {Map!H184})</t>
        </r>
      </text>
    </comment>
    <comment ref="J184" authorId="0" shapeId="0" xr:uid="{F5A39316-96CC-43EC-9AFA-617D591FD477}">
      <text>
        <r>
          <rPr>
            <sz val="9"/>
            <color indexed="81"/>
            <rFont val="Tahoma"/>
            <family val="2"/>
          </rPr>
          <t>Account_Balance_YTD(acctdept: {Map!I184})</t>
        </r>
      </text>
    </comment>
    <comment ref="K184" authorId="0" shapeId="0" xr:uid="{59EF072F-41F9-4D97-9C8A-80A5D92A292F}">
      <text>
        <r>
          <rPr>
            <sz val="9"/>
            <color indexed="81"/>
            <rFont val="Tahoma"/>
            <family val="2"/>
          </rPr>
          <t>Account_Balance_YTD(acctdept: {Map!J184})</t>
        </r>
      </text>
    </comment>
    <comment ref="L184" authorId="0" shapeId="0" xr:uid="{2EB240DD-5488-4C63-99A3-A5BE7A0BAEB0}">
      <text>
        <r>
          <rPr>
            <sz val="9"/>
            <color indexed="81"/>
            <rFont val="Tahoma"/>
            <family val="2"/>
          </rPr>
          <t>Account_Balance_YTD(acctdept: {Map!K184})</t>
        </r>
      </text>
    </comment>
    <comment ref="M184" authorId="0" shapeId="0" xr:uid="{191BA242-857F-456E-A161-B0A7BFA7CA11}">
      <text>
        <r>
          <rPr>
            <sz val="9"/>
            <color indexed="81"/>
            <rFont val="Tahoma"/>
            <family val="2"/>
          </rPr>
          <t>Account_Balance_YTD(acctdept: {Map!L184})</t>
        </r>
      </text>
    </comment>
    <comment ref="D185" authorId="0" shapeId="0" xr:uid="{2E3AE234-2C8D-4939-92A0-0CCC4AC940F5}">
      <text>
        <r>
          <rPr>
            <sz val="9"/>
            <color indexed="81"/>
            <rFont val="Tahoma"/>
            <family val="2"/>
          </rPr>
          <t>Account_Balance_YTD(acctdept: {Map!C185})</t>
        </r>
      </text>
    </comment>
    <comment ref="E185" authorId="0" shapeId="0" xr:uid="{9301D1F9-7C25-4BFD-8EDC-AA88F1E53F5F}">
      <text>
        <r>
          <rPr>
            <sz val="9"/>
            <color indexed="81"/>
            <rFont val="Tahoma"/>
            <family val="2"/>
          </rPr>
          <t>Account_Balance_YTD(acctdept: {Map!D185})</t>
        </r>
      </text>
    </comment>
    <comment ref="F185" authorId="0" shapeId="0" xr:uid="{D19A0AD4-1D66-4325-A94F-6729035ADC43}">
      <text>
        <r>
          <rPr>
            <sz val="9"/>
            <color indexed="81"/>
            <rFont val="Tahoma"/>
            <family val="2"/>
          </rPr>
          <t>Account_Balance_YTD(acctdept: {Map!E185})</t>
        </r>
      </text>
    </comment>
    <comment ref="G185" authorId="0" shapeId="0" xr:uid="{A6B6C053-8909-4886-B0AA-00BBC8CB0ED8}">
      <text>
        <r>
          <rPr>
            <sz val="9"/>
            <color indexed="81"/>
            <rFont val="Tahoma"/>
            <family val="2"/>
          </rPr>
          <t>Account_Balance_YTD(acctdept: {Map!F185})</t>
        </r>
      </text>
    </comment>
    <comment ref="H185" authorId="0" shapeId="0" xr:uid="{00B80441-3C8C-47E6-91ED-B30DB1B6D624}">
      <text>
        <r>
          <rPr>
            <sz val="9"/>
            <color indexed="81"/>
            <rFont val="Tahoma"/>
            <family val="2"/>
          </rPr>
          <t>Account_Balance_YTD(acctdept: {Map!G185})</t>
        </r>
      </text>
    </comment>
    <comment ref="I185" authorId="0" shapeId="0" xr:uid="{7B52EB2E-E0D6-4AEA-9AFD-46B110917D4D}">
      <text>
        <r>
          <rPr>
            <sz val="9"/>
            <color indexed="81"/>
            <rFont val="Tahoma"/>
            <family val="2"/>
          </rPr>
          <t>Account_Balance_YTD(acctdept: {Map!H185})</t>
        </r>
      </text>
    </comment>
    <comment ref="J185" authorId="0" shapeId="0" xr:uid="{A202D786-D9F4-4D3F-92F3-9D91D269FF83}">
      <text>
        <r>
          <rPr>
            <sz val="9"/>
            <color indexed="81"/>
            <rFont val="Tahoma"/>
            <family val="2"/>
          </rPr>
          <t>Account_Balance_YTD(acctdept: {Map!I185})</t>
        </r>
      </text>
    </comment>
    <comment ref="K185" authorId="0" shapeId="0" xr:uid="{C58C558A-70FF-4AE3-89DA-E583D0EFA285}">
      <text>
        <r>
          <rPr>
            <sz val="9"/>
            <color indexed="81"/>
            <rFont val="Tahoma"/>
            <family val="2"/>
          </rPr>
          <t>Account_Balance_YTD(acctdept: {Map!J185})</t>
        </r>
      </text>
    </comment>
    <comment ref="L185" authorId="0" shapeId="0" xr:uid="{E0DF3741-A7A4-40B8-9D9F-B9E3469C7BBA}">
      <text>
        <r>
          <rPr>
            <sz val="9"/>
            <color indexed="81"/>
            <rFont val="Tahoma"/>
            <family val="2"/>
          </rPr>
          <t>Account_Balance_YTD(acctdept: {Map!K185})</t>
        </r>
      </text>
    </comment>
    <comment ref="M185" authorId="0" shapeId="0" xr:uid="{AA12A00A-F136-4C73-857B-AC1479E090F8}">
      <text>
        <r>
          <rPr>
            <sz val="9"/>
            <color indexed="81"/>
            <rFont val="Tahoma"/>
            <family val="2"/>
          </rPr>
          <t>Account_Balance_YTD(acctdept: {Map!L185})</t>
        </r>
      </text>
    </comment>
    <comment ref="D186" authorId="0" shapeId="0" xr:uid="{249186D8-E985-4A23-BE62-EF259725732A}">
      <text>
        <r>
          <rPr>
            <sz val="9"/>
            <color indexed="81"/>
            <rFont val="Tahoma"/>
            <family val="2"/>
          </rPr>
          <t>Account_Balance_YTD(acctdept: {Map!C186})</t>
        </r>
      </text>
    </comment>
    <comment ref="E186" authorId="0" shapeId="0" xr:uid="{CA73C989-09DD-4352-8BBC-F2769886EBFD}">
      <text>
        <r>
          <rPr>
            <sz val="9"/>
            <color indexed="81"/>
            <rFont val="Tahoma"/>
            <family val="2"/>
          </rPr>
          <t>Account_Balance_YTD(acctdept: {Map!D186})</t>
        </r>
      </text>
    </comment>
    <comment ref="F186" authorId="0" shapeId="0" xr:uid="{CCD04F66-1363-43F0-8015-5CF28B2673F7}">
      <text>
        <r>
          <rPr>
            <sz val="9"/>
            <color indexed="81"/>
            <rFont val="Tahoma"/>
            <family val="2"/>
          </rPr>
          <t>Account_Balance_YTD(acctdept: {Map!E186})</t>
        </r>
      </text>
    </comment>
    <comment ref="G186" authorId="0" shapeId="0" xr:uid="{1234AF87-72F8-4139-8BF0-8CC84FED7C0C}">
      <text>
        <r>
          <rPr>
            <sz val="9"/>
            <color indexed="81"/>
            <rFont val="Tahoma"/>
            <family val="2"/>
          </rPr>
          <t>Account_Balance_YTD(acctdept: {Map!F186})</t>
        </r>
      </text>
    </comment>
    <comment ref="H186" authorId="0" shapeId="0" xr:uid="{1BE8ED49-534F-4115-81AB-485C12D2BC8D}">
      <text>
        <r>
          <rPr>
            <sz val="9"/>
            <color indexed="81"/>
            <rFont val="Tahoma"/>
            <family val="2"/>
          </rPr>
          <t>Account_Balance_YTD(acctdept: {Map!G186})</t>
        </r>
      </text>
    </comment>
    <comment ref="I186" authorId="0" shapeId="0" xr:uid="{EF1F4B0C-49F5-4F33-94A6-381C669692D4}">
      <text>
        <r>
          <rPr>
            <sz val="9"/>
            <color indexed="81"/>
            <rFont val="Tahoma"/>
            <family val="2"/>
          </rPr>
          <t>Account_Balance_YTD(acctdept: {Map!H186})</t>
        </r>
      </text>
    </comment>
    <comment ref="J186" authorId="0" shapeId="0" xr:uid="{A1CAB6A8-5AF0-434C-9288-41020F010A7B}">
      <text>
        <r>
          <rPr>
            <sz val="9"/>
            <color indexed="81"/>
            <rFont val="Tahoma"/>
            <family val="2"/>
          </rPr>
          <t>Account_Balance_YTD(acctdept: {Map!I186})</t>
        </r>
      </text>
    </comment>
    <comment ref="K186" authorId="0" shapeId="0" xr:uid="{716EA07C-26B0-45FE-B19E-7C75278C0E67}">
      <text>
        <r>
          <rPr>
            <sz val="9"/>
            <color indexed="81"/>
            <rFont val="Tahoma"/>
            <family val="2"/>
          </rPr>
          <t>Account_Balance_YTD(acctdept: {Map!J186})</t>
        </r>
      </text>
    </comment>
    <comment ref="L186" authorId="0" shapeId="0" xr:uid="{62D030BB-CFE6-4DF5-A7E2-17E56968C50E}">
      <text>
        <r>
          <rPr>
            <sz val="9"/>
            <color indexed="81"/>
            <rFont val="Tahoma"/>
            <family val="2"/>
          </rPr>
          <t>Account_Balance_YTD(acctdept: {Map!K186})</t>
        </r>
      </text>
    </comment>
    <comment ref="M186" authorId="0" shapeId="0" xr:uid="{2788D9B6-01F2-4425-9E16-8984EF436A1F}">
      <text>
        <r>
          <rPr>
            <sz val="9"/>
            <color indexed="81"/>
            <rFont val="Tahoma"/>
            <family val="2"/>
          </rPr>
          <t>Account_Balance_YTD(acctdept: {Map!L186})</t>
        </r>
      </text>
    </comment>
    <comment ref="D187" authorId="0" shapeId="0" xr:uid="{40B463CD-CFCB-4C1D-A6EB-A70330A5577A}">
      <text>
        <r>
          <rPr>
            <sz val="9"/>
            <color indexed="81"/>
            <rFont val="Tahoma"/>
            <family val="2"/>
          </rPr>
          <t>Account_Balance_YTD(acctdept: {Map!C187})</t>
        </r>
      </text>
    </comment>
    <comment ref="E187" authorId="0" shapeId="0" xr:uid="{0AA29113-7039-44B2-B213-9BCE6865E044}">
      <text>
        <r>
          <rPr>
            <sz val="9"/>
            <color indexed="81"/>
            <rFont val="Tahoma"/>
            <family val="2"/>
          </rPr>
          <t>Account_Balance_YTD(acctdept: {Map!D187})</t>
        </r>
      </text>
    </comment>
    <comment ref="F187" authorId="0" shapeId="0" xr:uid="{6B2C8AA3-F6C8-49D5-8C57-C995BE72AFB6}">
      <text>
        <r>
          <rPr>
            <sz val="9"/>
            <color indexed="81"/>
            <rFont val="Tahoma"/>
            <family val="2"/>
          </rPr>
          <t>Account_Balance_YTD(acctdept: {Map!E187})</t>
        </r>
      </text>
    </comment>
    <comment ref="G187" authorId="0" shapeId="0" xr:uid="{CA0BA66D-8605-4184-8F53-D197B9329D48}">
      <text>
        <r>
          <rPr>
            <sz val="9"/>
            <color indexed="81"/>
            <rFont val="Tahoma"/>
            <family val="2"/>
          </rPr>
          <t>Account_Balance_YTD(acctdept: {Map!F187})</t>
        </r>
      </text>
    </comment>
    <comment ref="H187" authorId="0" shapeId="0" xr:uid="{00922458-A586-4CE3-B56A-4C25EE24BE2A}">
      <text>
        <r>
          <rPr>
            <sz val="9"/>
            <color indexed="81"/>
            <rFont val="Tahoma"/>
            <family val="2"/>
          </rPr>
          <t>Account_Balance_YTD(acctdept: {Map!G187})</t>
        </r>
      </text>
    </comment>
    <comment ref="I187" authorId="0" shapeId="0" xr:uid="{560A1651-10D3-40DE-9F24-99F6BC040769}">
      <text>
        <r>
          <rPr>
            <sz val="9"/>
            <color indexed="81"/>
            <rFont val="Tahoma"/>
            <family val="2"/>
          </rPr>
          <t>Account_Balance_YTD(acctdept: {Map!H187})</t>
        </r>
      </text>
    </comment>
    <comment ref="J187" authorId="0" shapeId="0" xr:uid="{7748816D-4776-4E52-86A1-1B6C7491DDE7}">
      <text>
        <r>
          <rPr>
            <sz val="9"/>
            <color indexed="81"/>
            <rFont val="Tahoma"/>
            <family val="2"/>
          </rPr>
          <t>Account_Balance_YTD(acctdept: {Map!I187})</t>
        </r>
      </text>
    </comment>
    <comment ref="K187" authorId="0" shapeId="0" xr:uid="{B87BA0F0-555B-4E97-8BF3-367AC9A40FA2}">
      <text>
        <r>
          <rPr>
            <sz val="9"/>
            <color indexed="81"/>
            <rFont val="Tahoma"/>
            <family val="2"/>
          </rPr>
          <t>Account_Balance_YTD(acctdept: {Map!J187})</t>
        </r>
      </text>
    </comment>
    <comment ref="L187" authorId="0" shapeId="0" xr:uid="{44C004EC-7413-4751-AE80-9A8AC3D4DBA9}">
      <text>
        <r>
          <rPr>
            <sz val="9"/>
            <color indexed="81"/>
            <rFont val="Tahoma"/>
            <family val="2"/>
          </rPr>
          <t>Account_Balance_YTD(acctdept: {Map!K187})</t>
        </r>
      </text>
    </comment>
    <comment ref="M187" authorId="0" shapeId="0" xr:uid="{A820BD33-C33E-43ED-B6DA-AF2B5AEA589D}">
      <text>
        <r>
          <rPr>
            <sz val="9"/>
            <color indexed="81"/>
            <rFont val="Tahoma"/>
            <family val="2"/>
          </rPr>
          <t>Account_Balance_YTD(acctdept: {Map!L187})</t>
        </r>
      </text>
    </comment>
    <comment ref="D188" authorId="0" shapeId="0" xr:uid="{47108501-DC11-40D9-958C-CC0F6E81B801}">
      <text>
        <r>
          <rPr>
            <sz val="9"/>
            <color indexed="81"/>
            <rFont val="Tahoma"/>
            <family val="2"/>
          </rPr>
          <t>Account_Balance_YTD(acctdept: {Map!C188})</t>
        </r>
      </text>
    </comment>
    <comment ref="E188" authorId="0" shapeId="0" xr:uid="{1232848F-EDFB-4FB9-8A7F-AC5742930F84}">
      <text>
        <r>
          <rPr>
            <sz val="9"/>
            <color indexed="81"/>
            <rFont val="Tahoma"/>
            <family val="2"/>
          </rPr>
          <t>Account_Balance_YTD(acctdept: {Map!D188})</t>
        </r>
      </text>
    </comment>
    <comment ref="F188" authorId="0" shapeId="0" xr:uid="{9471259F-2D45-4582-B7EB-5DE460F355D4}">
      <text>
        <r>
          <rPr>
            <sz val="9"/>
            <color indexed="81"/>
            <rFont val="Tahoma"/>
            <family val="2"/>
          </rPr>
          <t>Account_Balance_YTD(acctdept: {Map!E188})</t>
        </r>
      </text>
    </comment>
    <comment ref="G188" authorId="0" shapeId="0" xr:uid="{CB107A4A-58F1-4480-9CAB-81A568B22375}">
      <text>
        <r>
          <rPr>
            <sz val="9"/>
            <color indexed="81"/>
            <rFont val="Tahoma"/>
            <family val="2"/>
          </rPr>
          <t>Account_Balance_YTD(acctdept: {Map!F188})</t>
        </r>
      </text>
    </comment>
    <comment ref="H188" authorId="0" shapeId="0" xr:uid="{72B12E2B-9360-4BDF-B769-EC2567731A0B}">
      <text>
        <r>
          <rPr>
            <sz val="9"/>
            <color indexed="81"/>
            <rFont val="Tahoma"/>
            <family val="2"/>
          </rPr>
          <t>Account_Balance_YTD(acctdept: {Map!G188})</t>
        </r>
      </text>
    </comment>
    <comment ref="I188" authorId="0" shapeId="0" xr:uid="{AA894F31-BCFF-4BE8-AFC0-FC61B7092DBE}">
      <text>
        <r>
          <rPr>
            <sz val="9"/>
            <color indexed="81"/>
            <rFont val="Tahoma"/>
            <family val="2"/>
          </rPr>
          <t>Account_Balance_YTD(acctdept: {Map!H188})</t>
        </r>
      </text>
    </comment>
    <comment ref="J188" authorId="0" shapeId="0" xr:uid="{389D16F2-B33E-44BA-8FA6-3FFF771B59D5}">
      <text>
        <r>
          <rPr>
            <sz val="9"/>
            <color indexed="81"/>
            <rFont val="Tahoma"/>
            <family val="2"/>
          </rPr>
          <t>Account_Balance_YTD(acctdept: {Map!I188})</t>
        </r>
      </text>
    </comment>
    <comment ref="K188" authorId="0" shapeId="0" xr:uid="{5ABDA3A7-9EB1-48C8-B762-236CC561F6B7}">
      <text>
        <r>
          <rPr>
            <sz val="9"/>
            <color indexed="81"/>
            <rFont val="Tahoma"/>
            <family val="2"/>
          </rPr>
          <t>Account_Balance_YTD(acctdept: {Map!J188})</t>
        </r>
      </text>
    </comment>
    <comment ref="L188" authorId="0" shapeId="0" xr:uid="{6AA71554-8B29-45AC-8610-205E52BA07A8}">
      <text>
        <r>
          <rPr>
            <sz val="9"/>
            <color indexed="81"/>
            <rFont val="Tahoma"/>
            <family val="2"/>
          </rPr>
          <t>Account_Balance_YTD(acctdept: {Map!K188})</t>
        </r>
      </text>
    </comment>
    <comment ref="M188" authorId="0" shapeId="0" xr:uid="{F53A2B52-3FEC-4F77-BFFE-71ACFA312B85}">
      <text>
        <r>
          <rPr>
            <sz val="9"/>
            <color indexed="81"/>
            <rFont val="Tahoma"/>
            <family val="2"/>
          </rPr>
          <t>Account_Balance_YTD(acctdept: {Map!L188})</t>
        </r>
      </text>
    </comment>
    <comment ref="D189" authorId="0" shapeId="0" xr:uid="{1D2E01C1-ADCB-46AF-A47A-231125B83AE8}">
      <text>
        <r>
          <rPr>
            <sz val="9"/>
            <color indexed="81"/>
            <rFont val="Tahoma"/>
            <family val="2"/>
          </rPr>
          <t>Account_Balance_YTD(acctdept: {Map!C189})</t>
        </r>
      </text>
    </comment>
    <comment ref="E189" authorId="0" shapeId="0" xr:uid="{723800DA-7832-49F4-9A20-095E2908BF7E}">
      <text>
        <r>
          <rPr>
            <sz val="9"/>
            <color indexed="81"/>
            <rFont val="Tahoma"/>
            <family val="2"/>
          </rPr>
          <t>Account_Balance_YTD(acctdept: {Map!D189})</t>
        </r>
      </text>
    </comment>
    <comment ref="F189" authorId="0" shapeId="0" xr:uid="{768EC75B-CA06-4512-802C-D39FB7C3BC69}">
      <text>
        <r>
          <rPr>
            <sz val="9"/>
            <color indexed="81"/>
            <rFont val="Tahoma"/>
            <family val="2"/>
          </rPr>
          <t>Account_Balance_YTD(acctdept: {Map!E189})</t>
        </r>
      </text>
    </comment>
    <comment ref="G189" authorId="0" shapeId="0" xr:uid="{D97902C8-0CAC-46BD-A9C6-5F68F683CC7F}">
      <text>
        <r>
          <rPr>
            <sz val="9"/>
            <color indexed="81"/>
            <rFont val="Tahoma"/>
            <family val="2"/>
          </rPr>
          <t>Account_Balance_YTD(acctdept: {Map!F189})</t>
        </r>
      </text>
    </comment>
    <comment ref="H189" authorId="0" shapeId="0" xr:uid="{81BC50C7-3ECD-4161-AF6D-22A2D0B069BD}">
      <text>
        <r>
          <rPr>
            <sz val="9"/>
            <color indexed="81"/>
            <rFont val="Tahoma"/>
            <family val="2"/>
          </rPr>
          <t>Account_Balance_YTD(acctdept: {Map!G189})</t>
        </r>
      </text>
    </comment>
    <comment ref="I189" authorId="0" shapeId="0" xr:uid="{3A82DAF4-3581-444E-88FD-99C4BA435B95}">
      <text>
        <r>
          <rPr>
            <sz val="9"/>
            <color indexed="81"/>
            <rFont val="Tahoma"/>
            <family val="2"/>
          </rPr>
          <t>Account_Balance_YTD(acctdept: {Map!H189})</t>
        </r>
      </text>
    </comment>
    <comment ref="J189" authorId="0" shapeId="0" xr:uid="{390C5E18-95E4-4A17-A1E2-CF75534FBCEB}">
      <text>
        <r>
          <rPr>
            <sz val="9"/>
            <color indexed="81"/>
            <rFont val="Tahoma"/>
            <family val="2"/>
          </rPr>
          <t>Account_Balance_YTD(acctdept: {Map!I189})</t>
        </r>
      </text>
    </comment>
    <comment ref="K189" authorId="0" shapeId="0" xr:uid="{BB24D59E-5E37-42FB-AD93-56DCB51DFD88}">
      <text>
        <r>
          <rPr>
            <sz val="9"/>
            <color indexed="81"/>
            <rFont val="Tahoma"/>
            <family val="2"/>
          </rPr>
          <t>Account_Balance_YTD(acctdept: {Map!J189})</t>
        </r>
      </text>
    </comment>
    <comment ref="L189" authorId="0" shapeId="0" xr:uid="{FE593C72-6A6E-4D6A-9D77-5E2A98E882FE}">
      <text>
        <r>
          <rPr>
            <sz val="9"/>
            <color indexed="81"/>
            <rFont val="Tahoma"/>
            <family val="2"/>
          </rPr>
          <t>Account_Balance_YTD(acctdept: {Map!K189})</t>
        </r>
      </text>
    </comment>
    <comment ref="M189" authorId="0" shapeId="0" xr:uid="{EAD6E3B4-CD8F-4EDF-9AAB-DF03D5071FFC}">
      <text>
        <r>
          <rPr>
            <sz val="9"/>
            <color indexed="81"/>
            <rFont val="Tahoma"/>
            <family val="2"/>
          </rPr>
          <t>Account_Balance_YTD(acctdept: {Map!L189})</t>
        </r>
      </text>
    </comment>
    <comment ref="D190" authorId="0" shapeId="0" xr:uid="{B34A65ED-313A-4472-8376-6CBF62A53F6D}">
      <text>
        <r>
          <rPr>
            <sz val="9"/>
            <color indexed="81"/>
            <rFont val="Tahoma"/>
            <family val="2"/>
          </rPr>
          <t>Account_Balance_YTD(acctdept: {Map!C190})</t>
        </r>
      </text>
    </comment>
    <comment ref="E190" authorId="0" shapeId="0" xr:uid="{EDE2324E-DE5B-4CC0-B61D-35B6B87F2124}">
      <text>
        <r>
          <rPr>
            <sz val="9"/>
            <color indexed="81"/>
            <rFont val="Tahoma"/>
            <family val="2"/>
          </rPr>
          <t>Account_Balance_YTD(acctdept: {Map!D190})</t>
        </r>
      </text>
    </comment>
    <comment ref="F190" authorId="0" shapeId="0" xr:uid="{DC6789B5-0CD3-40A9-89C5-862684218A53}">
      <text>
        <r>
          <rPr>
            <sz val="9"/>
            <color indexed="81"/>
            <rFont val="Tahoma"/>
            <family val="2"/>
          </rPr>
          <t>Account_Balance_YTD(acctdept: {Map!E190})</t>
        </r>
      </text>
    </comment>
    <comment ref="G190" authorId="0" shapeId="0" xr:uid="{48EE0685-DA04-4106-AC17-558C576F690D}">
      <text>
        <r>
          <rPr>
            <sz val="9"/>
            <color indexed="81"/>
            <rFont val="Tahoma"/>
            <family val="2"/>
          </rPr>
          <t>Account_Balance_YTD(acctdept: {Map!F190})</t>
        </r>
      </text>
    </comment>
    <comment ref="H190" authorId="0" shapeId="0" xr:uid="{8FFED9A7-1349-489D-9397-9FA4B1B5EB6B}">
      <text>
        <r>
          <rPr>
            <sz val="9"/>
            <color indexed="81"/>
            <rFont val="Tahoma"/>
            <family val="2"/>
          </rPr>
          <t>Account_Balance_YTD(acctdept: {Map!G190})</t>
        </r>
      </text>
    </comment>
    <comment ref="I190" authorId="0" shapeId="0" xr:uid="{620FE84B-0A08-45AD-8163-E14CE1D3EF1B}">
      <text>
        <r>
          <rPr>
            <sz val="9"/>
            <color indexed="81"/>
            <rFont val="Tahoma"/>
            <family val="2"/>
          </rPr>
          <t>Account_Balance_YTD(acctdept: {Map!H190})</t>
        </r>
      </text>
    </comment>
    <comment ref="J190" authorId="0" shapeId="0" xr:uid="{3B9A5F8A-A664-4D52-AA93-4F17F3305D02}">
      <text>
        <r>
          <rPr>
            <sz val="9"/>
            <color indexed="81"/>
            <rFont val="Tahoma"/>
            <family val="2"/>
          </rPr>
          <t>Account_Balance_YTD(acctdept: {Map!I190})</t>
        </r>
      </text>
    </comment>
    <comment ref="K190" authorId="0" shapeId="0" xr:uid="{9A4E2FC3-DE06-4B6A-B4C7-DA648B44AC2E}">
      <text>
        <r>
          <rPr>
            <sz val="9"/>
            <color indexed="81"/>
            <rFont val="Tahoma"/>
            <family val="2"/>
          </rPr>
          <t>Account_Balance_YTD(acctdept: {Map!J190})</t>
        </r>
      </text>
    </comment>
    <comment ref="L190" authorId="0" shapeId="0" xr:uid="{27A0E915-6396-475A-A039-67DB6170C44C}">
      <text>
        <r>
          <rPr>
            <sz val="9"/>
            <color indexed="81"/>
            <rFont val="Tahoma"/>
            <family val="2"/>
          </rPr>
          <t>Account_Balance_YTD(acctdept: {Map!K190})</t>
        </r>
      </text>
    </comment>
    <comment ref="M190" authorId="0" shapeId="0" xr:uid="{6511F6D2-07CF-4A27-A5AB-EAC7214BEE98}">
      <text>
        <r>
          <rPr>
            <sz val="9"/>
            <color indexed="81"/>
            <rFont val="Tahoma"/>
            <family val="2"/>
          </rPr>
          <t>Account_Balance_YTD(acctdept: {Map!L190})</t>
        </r>
      </text>
    </comment>
    <comment ref="D191" authorId="0" shapeId="0" xr:uid="{CC6462BF-4AC9-4788-9948-A15A166F90AB}">
      <text>
        <r>
          <rPr>
            <sz val="9"/>
            <color indexed="81"/>
            <rFont val="Tahoma"/>
            <family val="2"/>
          </rPr>
          <t>Account_Balance_YTD(acctdept: {Map!C191})</t>
        </r>
      </text>
    </comment>
    <comment ref="E191" authorId="0" shapeId="0" xr:uid="{3DBAD3BC-F749-4CF4-A687-48990B3B7F26}">
      <text>
        <r>
          <rPr>
            <sz val="9"/>
            <color indexed="81"/>
            <rFont val="Tahoma"/>
            <family val="2"/>
          </rPr>
          <t>Account_Balance_YTD(acctdept: {Map!D191})</t>
        </r>
      </text>
    </comment>
    <comment ref="F191" authorId="0" shapeId="0" xr:uid="{3AFBB907-4BD2-44FC-9B0B-DF9FEA0DFB84}">
      <text>
        <r>
          <rPr>
            <sz val="9"/>
            <color indexed="81"/>
            <rFont val="Tahoma"/>
            <family val="2"/>
          </rPr>
          <t>Account_Balance_YTD(acctdept: {Map!E191})</t>
        </r>
      </text>
    </comment>
    <comment ref="G191" authorId="0" shapeId="0" xr:uid="{592C74C2-F548-4A28-95EA-D674DDF44A4F}">
      <text>
        <r>
          <rPr>
            <sz val="9"/>
            <color indexed="81"/>
            <rFont val="Tahoma"/>
            <family val="2"/>
          </rPr>
          <t>Account_Balance_YTD(acctdept: {Map!F191})</t>
        </r>
      </text>
    </comment>
    <comment ref="H191" authorId="0" shapeId="0" xr:uid="{A366CFBA-EE02-4CAB-8E10-BA1F7170A983}">
      <text>
        <r>
          <rPr>
            <sz val="9"/>
            <color indexed="81"/>
            <rFont val="Tahoma"/>
            <family val="2"/>
          </rPr>
          <t>Account_Balance_YTD(acctdept: {Map!G191})</t>
        </r>
      </text>
    </comment>
    <comment ref="I191" authorId="0" shapeId="0" xr:uid="{9CEF5189-816F-4649-A4B7-02DD70A761ED}">
      <text>
        <r>
          <rPr>
            <sz val="9"/>
            <color indexed="81"/>
            <rFont val="Tahoma"/>
            <family val="2"/>
          </rPr>
          <t>Account_Balance_YTD(acctdept: {Map!H191})</t>
        </r>
      </text>
    </comment>
    <comment ref="J191" authorId="0" shapeId="0" xr:uid="{EBD88CEB-DA3A-4B3C-8F54-B55038F335F6}">
      <text>
        <r>
          <rPr>
            <sz val="9"/>
            <color indexed="81"/>
            <rFont val="Tahoma"/>
            <family val="2"/>
          </rPr>
          <t>Account_Balance_YTD(acctdept: {Map!I191})</t>
        </r>
      </text>
    </comment>
    <comment ref="K191" authorId="0" shapeId="0" xr:uid="{9E892D28-652E-43C4-8F39-C95CAB041D9F}">
      <text>
        <r>
          <rPr>
            <sz val="9"/>
            <color indexed="81"/>
            <rFont val="Tahoma"/>
            <family val="2"/>
          </rPr>
          <t>Account_Balance_YTD(acctdept: {Map!J191})</t>
        </r>
      </text>
    </comment>
    <comment ref="L191" authorId="0" shapeId="0" xr:uid="{4E4BD42A-DC06-4DB4-AF3B-5712DF299B48}">
      <text>
        <r>
          <rPr>
            <sz val="9"/>
            <color indexed="81"/>
            <rFont val="Tahoma"/>
            <family val="2"/>
          </rPr>
          <t>Account_Balance_YTD(acctdept: {Map!K191})</t>
        </r>
      </text>
    </comment>
    <comment ref="M191" authorId="0" shapeId="0" xr:uid="{92CD92AD-D323-4578-88E8-488E86118A27}">
      <text>
        <r>
          <rPr>
            <sz val="9"/>
            <color indexed="81"/>
            <rFont val="Tahoma"/>
            <family val="2"/>
          </rPr>
          <t>Account_Balance_YTD(acctdept: {Map!L191})</t>
        </r>
      </text>
    </comment>
    <comment ref="D192" authorId="0" shapeId="0" xr:uid="{05E4F223-2CBE-4306-9AC3-EF015F3A9F12}">
      <text>
        <r>
          <rPr>
            <sz val="9"/>
            <color indexed="81"/>
            <rFont val="Tahoma"/>
            <family val="2"/>
          </rPr>
          <t>Account_Balance_YTD(acctdept: {Map!C192})</t>
        </r>
      </text>
    </comment>
    <comment ref="E192" authorId="0" shapeId="0" xr:uid="{5D4F4F44-DE8C-4C89-AB2A-C312962B65C0}">
      <text>
        <r>
          <rPr>
            <sz val="9"/>
            <color indexed="81"/>
            <rFont val="Tahoma"/>
            <family val="2"/>
          </rPr>
          <t>Account_Balance_YTD(acctdept: {Map!D192})</t>
        </r>
      </text>
    </comment>
    <comment ref="F192" authorId="0" shapeId="0" xr:uid="{B65BD812-DE3D-435E-A8BE-0C302FC897E0}">
      <text>
        <r>
          <rPr>
            <sz val="9"/>
            <color indexed="81"/>
            <rFont val="Tahoma"/>
            <family val="2"/>
          </rPr>
          <t>Account_Balance_YTD(acctdept: {Map!E192})</t>
        </r>
      </text>
    </comment>
    <comment ref="G192" authorId="0" shapeId="0" xr:uid="{FA09E6A6-1FE1-45CA-8AA9-A4563C4DAA06}">
      <text>
        <r>
          <rPr>
            <sz val="9"/>
            <color indexed="81"/>
            <rFont val="Tahoma"/>
            <family val="2"/>
          </rPr>
          <t>Account_Balance_YTD(acctdept: {Map!F192})</t>
        </r>
      </text>
    </comment>
    <comment ref="H192" authorId="0" shapeId="0" xr:uid="{10F3F1FE-3D08-4D85-94C8-72D40B5B22E2}">
      <text>
        <r>
          <rPr>
            <sz val="9"/>
            <color indexed="81"/>
            <rFont val="Tahoma"/>
            <family val="2"/>
          </rPr>
          <t>Account_Balance_YTD(acctdept: {Map!G192})</t>
        </r>
      </text>
    </comment>
    <comment ref="I192" authorId="0" shapeId="0" xr:uid="{1B188A31-A407-43CC-A7A1-E09650D5FAD1}">
      <text>
        <r>
          <rPr>
            <sz val="9"/>
            <color indexed="81"/>
            <rFont val="Tahoma"/>
            <family val="2"/>
          </rPr>
          <t>Account_Balance_YTD(acctdept: {Map!H192})</t>
        </r>
      </text>
    </comment>
    <comment ref="J192" authorId="0" shapeId="0" xr:uid="{7692EAF1-B11C-4CD3-8B9A-BB68DE07B0BE}">
      <text>
        <r>
          <rPr>
            <sz val="9"/>
            <color indexed="81"/>
            <rFont val="Tahoma"/>
            <family val="2"/>
          </rPr>
          <t>Account_Balance_YTD(acctdept: {Map!I192})</t>
        </r>
      </text>
    </comment>
    <comment ref="K192" authorId="0" shapeId="0" xr:uid="{98442F88-C02B-4648-AA61-AEE0E54F2496}">
      <text>
        <r>
          <rPr>
            <sz val="9"/>
            <color indexed="81"/>
            <rFont val="Tahoma"/>
            <family val="2"/>
          </rPr>
          <t>Account_Balance_YTD(acctdept: {Map!J192})</t>
        </r>
      </text>
    </comment>
    <comment ref="L192" authorId="0" shapeId="0" xr:uid="{1C143D50-630E-4819-BA57-01F54BA009AC}">
      <text>
        <r>
          <rPr>
            <sz val="9"/>
            <color indexed="81"/>
            <rFont val="Tahoma"/>
            <family val="2"/>
          </rPr>
          <t>Account_Balance_YTD(acctdept: {Map!K192})</t>
        </r>
      </text>
    </comment>
    <comment ref="M192" authorId="0" shapeId="0" xr:uid="{3E58E1C0-50C9-4C25-883D-109B1DC1B546}">
      <text>
        <r>
          <rPr>
            <sz val="9"/>
            <color indexed="81"/>
            <rFont val="Tahoma"/>
            <family val="2"/>
          </rPr>
          <t>Account_Balance_YTD(acctdept: {Map!L192})</t>
        </r>
      </text>
    </comment>
    <comment ref="D193" authorId="0" shapeId="0" xr:uid="{5B72A6E2-73AA-4186-8816-8DAA2CAEF508}">
      <text>
        <r>
          <rPr>
            <sz val="9"/>
            <color indexed="81"/>
            <rFont val="Tahoma"/>
            <family val="2"/>
          </rPr>
          <t>Account_Balance_YTD(acctdept: {Map!C193})</t>
        </r>
      </text>
    </comment>
    <comment ref="E193" authorId="0" shapeId="0" xr:uid="{C4BD2139-CDE6-4C19-8446-344A13C2317D}">
      <text>
        <r>
          <rPr>
            <sz val="9"/>
            <color indexed="81"/>
            <rFont val="Tahoma"/>
            <family val="2"/>
          </rPr>
          <t>Account_Balance_YTD(acctdept: {Map!D193})</t>
        </r>
      </text>
    </comment>
    <comment ref="F193" authorId="0" shapeId="0" xr:uid="{701C6556-5563-4138-A60E-995DFC25BB24}">
      <text>
        <r>
          <rPr>
            <sz val="9"/>
            <color indexed="81"/>
            <rFont val="Tahoma"/>
            <family val="2"/>
          </rPr>
          <t>Account_Balance_YTD(acctdept: {Map!E193})</t>
        </r>
      </text>
    </comment>
    <comment ref="G193" authorId="0" shapeId="0" xr:uid="{5B362675-8871-43A1-85A8-DABF6A01ADA8}">
      <text>
        <r>
          <rPr>
            <sz val="9"/>
            <color indexed="81"/>
            <rFont val="Tahoma"/>
            <family val="2"/>
          </rPr>
          <t>Account_Balance_YTD(acctdept: {Map!F193})</t>
        </r>
      </text>
    </comment>
    <comment ref="H193" authorId="0" shapeId="0" xr:uid="{27B80593-4BAE-4172-A39E-6EBFD9316F0D}">
      <text>
        <r>
          <rPr>
            <sz val="9"/>
            <color indexed="81"/>
            <rFont val="Tahoma"/>
            <family val="2"/>
          </rPr>
          <t>Account_Balance_YTD(acctdept: {Map!G193})</t>
        </r>
      </text>
    </comment>
    <comment ref="I193" authorId="0" shapeId="0" xr:uid="{5B022D4D-1305-47B5-ABA8-A02CDE19137E}">
      <text>
        <r>
          <rPr>
            <sz val="9"/>
            <color indexed="81"/>
            <rFont val="Tahoma"/>
            <family val="2"/>
          </rPr>
          <t>Account_Balance_YTD(acctdept: {Map!H193})</t>
        </r>
      </text>
    </comment>
    <comment ref="J193" authorId="0" shapeId="0" xr:uid="{1BF914B0-3119-46AE-B33B-53655A48EA87}">
      <text>
        <r>
          <rPr>
            <sz val="9"/>
            <color indexed="81"/>
            <rFont val="Tahoma"/>
            <family val="2"/>
          </rPr>
          <t>Account_Balance_YTD(acctdept: {Map!I193})</t>
        </r>
      </text>
    </comment>
    <comment ref="K193" authorId="0" shapeId="0" xr:uid="{3349B29D-0DED-494D-8503-6161E0906DAC}">
      <text>
        <r>
          <rPr>
            <sz val="9"/>
            <color indexed="81"/>
            <rFont val="Tahoma"/>
            <family val="2"/>
          </rPr>
          <t>Account_Balance_YTD(acctdept: {Map!J193})</t>
        </r>
      </text>
    </comment>
    <comment ref="L193" authorId="0" shapeId="0" xr:uid="{156D3EFA-04BD-4D90-AF80-D2CF95A88DB4}">
      <text>
        <r>
          <rPr>
            <sz val="9"/>
            <color indexed="81"/>
            <rFont val="Tahoma"/>
            <family val="2"/>
          </rPr>
          <t>Account_Balance_YTD(acctdept: {Map!K193})</t>
        </r>
      </text>
    </comment>
    <comment ref="M193" authorId="0" shapeId="0" xr:uid="{5B7AB36C-1603-4A3E-91BE-B5CA92D10E08}">
      <text>
        <r>
          <rPr>
            <sz val="9"/>
            <color indexed="81"/>
            <rFont val="Tahoma"/>
            <family val="2"/>
          </rPr>
          <t>Account_Balance_YTD(acctdept: {Map!L193})</t>
        </r>
      </text>
    </comment>
    <comment ref="D194" authorId="0" shapeId="0" xr:uid="{11B4A042-3DD7-414F-9472-900B4B58D307}">
      <text>
        <r>
          <rPr>
            <sz val="9"/>
            <color indexed="81"/>
            <rFont val="Tahoma"/>
            <family val="2"/>
          </rPr>
          <t>Account_Balance_YTD(acctdept: {Map!C194})</t>
        </r>
      </text>
    </comment>
    <comment ref="E194" authorId="0" shapeId="0" xr:uid="{08A02B5C-30DA-4061-8B71-E10435CBEE52}">
      <text>
        <r>
          <rPr>
            <sz val="9"/>
            <color indexed="81"/>
            <rFont val="Tahoma"/>
            <family val="2"/>
          </rPr>
          <t>Account_Balance_YTD(acctdept: {Map!D194})</t>
        </r>
      </text>
    </comment>
    <comment ref="F194" authorId="0" shapeId="0" xr:uid="{237CB4AB-5C75-4637-B71C-A2C6C74A501D}">
      <text>
        <r>
          <rPr>
            <sz val="9"/>
            <color indexed="81"/>
            <rFont val="Tahoma"/>
            <family val="2"/>
          </rPr>
          <t>Account_Balance_YTD(acctdept: {Map!E194})</t>
        </r>
      </text>
    </comment>
    <comment ref="G194" authorId="0" shapeId="0" xr:uid="{A5994EF7-BCCA-47EA-ACCA-28754FD424AC}">
      <text>
        <r>
          <rPr>
            <sz val="9"/>
            <color indexed="81"/>
            <rFont val="Tahoma"/>
            <family val="2"/>
          </rPr>
          <t>Account_Balance_YTD(acctdept: {Map!F194})</t>
        </r>
      </text>
    </comment>
    <comment ref="H194" authorId="0" shapeId="0" xr:uid="{E8CA0E15-48C0-4281-BD2A-4343376EC9B7}">
      <text>
        <r>
          <rPr>
            <sz val="9"/>
            <color indexed="81"/>
            <rFont val="Tahoma"/>
            <family val="2"/>
          </rPr>
          <t>Account_Balance_YTD(acctdept: {Map!G194})</t>
        </r>
      </text>
    </comment>
    <comment ref="I194" authorId="0" shapeId="0" xr:uid="{F0194CEC-2106-49A5-A420-2EDC2EDF8BC0}">
      <text>
        <r>
          <rPr>
            <sz val="9"/>
            <color indexed="81"/>
            <rFont val="Tahoma"/>
            <family val="2"/>
          </rPr>
          <t>Account_Balance_YTD(acctdept: {Map!H194})</t>
        </r>
      </text>
    </comment>
    <comment ref="J194" authorId="0" shapeId="0" xr:uid="{2B1CF34A-19DC-4515-8C84-6C5AD06DF424}">
      <text>
        <r>
          <rPr>
            <sz val="9"/>
            <color indexed="81"/>
            <rFont val="Tahoma"/>
            <family val="2"/>
          </rPr>
          <t>Account_Balance_YTD(acctdept: {Map!I194})</t>
        </r>
      </text>
    </comment>
    <comment ref="K194" authorId="0" shapeId="0" xr:uid="{E12A9FFD-343B-457C-94B2-B318AD53571B}">
      <text>
        <r>
          <rPr>
            <sz val="9"/>
            <color indexed="81"/>
            <rFont val="Tahoma"/>
            <family val="2"/>
          </rPr>
          <t>Account_Balance_YTD(acctdept: {Map!J194})</t>
        </r>
      </text>
    </comment>
    <comment ref="L194" authorId="0" shapeId="0" xr:uid="{8950810A-F9DC-4FC9-A876-587212A35283}">
      <text>
        <r>
          <rPr>
            <sz val="9"/>
            <color indexed="81"/>
            <rFont val="Tahoma"/>
            <family val="2"/>
          </rPr>
          <t>Account_Balance_YTD(acctdept: {Map!K194})</t>
        </r>
      </text>
    </comment>
    <comment ref="M194" authorId="0" shapeId="0" xr:uid="{14962BBA-8531-435B-AB1B-D74D72028D12}">
      <text>
        <r>
          <rPr>
            <sz val="9"/>
            <color indexed="81"/>
            <rFont val="Tahoma"/>
            <family val="2"/>
          </rPr>
          <t>Account_Balance_YTD(acctdept: {Map!L194})</t>
        </r>
      </text>
    </comment>
    <comment ref="D195" authorId="0" shapeId="0" xr:uid="{83D838AC-1BF0-447A-994E-8438AE96DEBD}">
      <text>
        <r>
          <rPr>
            <sz val="9"/>
            <color indexed="81"/>
            <rFont val="Tahoma"/>
            <family val="2"/>
          </rPr>
          <t>Account_Balance_YTD(acctdept: {Map!C195})</t>
        </r>
      </text>
    </comment>
    <comment ref="E195" authorId="0" shapeId="0" xr:uid="{B0430822-9D78-434F-A6F6-239F880E1BB2}">
      <text>
        <r>
          <rPr>
            <sz val="9"/>
            <color indexed="81"/>
            <rFont val="Tahoma"/>
            <family val="2"/>
          </rPr>
          <t>Account_Balance_YTD(acctdept: {Map!D195})</t>
        </r>
      </text>
    </comment>
    <comment ref="F195" authorId="0" shapeId="0" xr:uid="{D2495C27-A8E8-4F52-989E-3AABFD5B01BC}">
      <text>
        <r>
          <rPr>
            <sz val="9"/>
            <color indexed="81"/>
            <rFont val="Tahoma"/>
            <family val="2"/>
          </rPr>
          <t>Account_Balance_YTD(acctdept: {Map!E195})</t>
        </r>
      </text>
    </comment>
    <comment ref="G195" authorId="0" shapeId="0" xr:uid="{04BC5F3E-27EB-4EE6-ABF4-78DE7466514F}">
      <text>
        <r>
          <rPr>
            <sz val="9"/>
            <color indexed="81"/>
            <rFont val="Tahoma"/>
            <family val="2"/>
          </rPr>
          <t>Account_Balance_YTD(acctdept: {Map!F195})</t>
        </r>
      </text>
    </comment>
    <comment ref="H195" authorId="0" shapeId="0" xr:uid="{6E158E4E-C5BB-4E74-8E87-616CB0271BB9}">
      <text>
        <r>
          <rPr>
            <sz val="9"/>
            <color indexed="81"/>
            <rFont val="Tahoma"/>
            <family val="2"/>
          </rPr>
          <t>Account_Balance_YTD(acctdept: {Map!G195})</t>
        </r>
      </text>
    </comment>
    <comment ref="I195" authorId="0" shapeId="0" xr:uid="{FBBD2F7F-2F2B-4529-A117-35EEFA0EDD72}">
      <text>
        <r>
          <rPr>
            <sz val="9"/>
            <color indexed="81"/>
            <rFont val="Tahoma"/>
            <family val="2"/>
          </rPr>
          <t>Account_Balance_YTD(acctdept: {Map!H195})</t>
        </r>
      </text>
    </comment>
    <comment ref="J195" authorId="0" shapeId="0" xr:uid="{6927EA8F-F393-4C19-A07D-5779C026B728}">
      <text>
        <r>
          <rPr>
            <sz val="9"/>
            <color indexed="81"/>
            <rFont val="Tahoma"/>
            <family val="2"/>
          </rPr>
          <t>Account_Balance_YTD(acctdept: {Map!I195})</t>
        </r>
      </text>
    </comment>
    <comment ref="K195" authorId="0" shapeId="0" xr:uid="{42B9CDEF-7E66-4787-BCA5-F0C196A69A0D}">
      <text>
        <r>
          <rPr>
            <sz val="9"/>
            <color indexed="81"/>
            <rFont val="Tahoma"/>
            <family val="2"/>
          </rPr>
          <t>Account_Balance_YTD(acctdept: {Map!J195})</t>
        </r>
      </text>
    </comment>
    <comment ref="L195" authorId="0" shapeId="0" xr:uid="{E3E9E321-B8AA-4EA7-9FB9-5AD1270CDC57}">
      <text>
        <r>
          <rPr>
            <sz val="9"/>
            <color indexed="81"/>
            <rFont val="Tahoma"/>
            <family val="2"/>
          </rPr>
          <t>Account_Balance_YTD(acctdept: {Map!K195})</t>
        </r>
      </text>
    </comment>
    <comment ref="M195" authorId="0" shapeId="0" xr:uid="{F5E1ED6E-B85F-4F77-B219-7B1E66D5BAB6}">
      <text>
        <r>
          <rPr>
            <sz val="9"/>
            <color indexed="81"/>
            <rFont val="Tahoma"/>
            <family val="2"/>
          </rPr>
          <t>Account_Balance_YTD(acctdept: {Map!L195})</t>
        </r>
      </text>
    </comment>
    <comment ref="D196" authorId="0" shapeId="0" xr:uid="{D698BBFB-75EE-40A2-AA0F-0DDA9C48C65E}">
      <text>
        <r>
          <rPr>
            <sz val="9"/>
            <color indexed="81"/>
            <rFont val="Tahoma"/>
            <family val="2"/>
          </rPr>
          <t>Account_Balance_YTD(acctdept: {Map!C196})</t>
        </r>
      </text>
    </comment>
    <comment ref="E196" authorId="0" shapeId="0" xr:uid="{4E0E57A1-A2B2-4956-9FA8-206841B6EFA8}">
      <text>
        <r>
          <rPr>
            <sz val="9"/>
            <color indexed="81"/>
            <rFont val="Tahoma"/>
            <family val="2"/>
          </rPr>
          <t>Account_Balance_YTD(acctdept: {Map!D196})</t>
        </r>
      </text>
    </comment>
    <comment ref="F196" authorId="0" shapeId="0" xr:uid="{3F390648-D21A-4E81-B1CF-3702B1D05DA9}">
      <text>
        <r>
          <rPr>
            <sz val="9"/>
            <color indexed="81"/>
            <rFont val="Tahoma"/>
            <family val="2"/>
          </rPr>
          <t>Account_Balance_YTD(acctdept: {Map!E196})</t>
        </r>
      </text>
    </comment>
    <comment ref="G196" authorId="0" shapeId="0" xr:uid="{04359469-817C-40A1-961A-36ECB5E634ED}">
      <text>
        <r>
          <rPr>
            <sz val="9"/>
            <color indexed="81"/>
            <rFont val="Tahoma"/>
            <family val="2"/>
          </rPr>
          <t>Account_Balance_YTD(acctdept: {Map!F196})</t>
        </r>
      </text>
    </comment>
    <comment ref="H196" authorId="0" shapeId="0" xr:uid="{D4BC1C10-7C80-4643-AE30-907CF85ECE5A}">
      <text>
        <r>
          <rPr>
            <sz val="9"/>
            <color indexed="81"/>
            <rFont val="Tahoma"/>
            <family val="2"/>
          </rPr>
          <t>Account_Balance_YTD(acctdept: {Map!G196})</t>
        </r>
      </text>
    </comment>
    <comment ref="I196" authorId="0" shapeId="0" xr:uid="{63C92A44-7318-4971-BE5A-53938A5B1A57}">
      <text>
        <r>
          <rPr>
            <sz val="9"/>
            <color indexed="81"/>
            <rFont val="Tahoma"/>
            <family val="2"/>
          </rPr>
          <t>Account_Balance_YTD(acctdept: {Map!H196})</t>
        </r>
      </text>
    </comment>
    <comment ref="J196" authorId="0" shapeId="0" xr:uid="{341DB081-DF68-46EE-9CA3-4B47D6914DAA}">
      <text>
        <r>
          <rPr>
            <sz val="9"/>
            <color indexed="81"/>
            <rFont val="Tahoma"/>
            <family val="2"/>
          </rPr>
          <t>Account_Balance_YTD(acctdept: {Map!I196})</t>
        </r>
      </text>
    </comment>
    <comment ref="K196" authorId="0" shapeId="0" xr:uid="{689EE388-1B69-427B-A58D-477A71B3A48E}">
      <text>
        <r>
          <rPr>
            <sz val="9"/>
            <color indexed="81"/>
            <rFont val="Tahoma"/>
            <family val="2"/>
          </rPr>
          <t>Account_Balance_YTD(acctdept: {Map!J196})</t>
        </r>
      </text>
    </comment>
    <comment ref="L196" authorId="0" shapeId="0" xr:uid="{88AB078B-F550-4D3E-95A9-4DD2E26CA464}">
      <text>
        <r>
          <rPr>
            <sz val="9"/>
            <color indexed="81"/>
            <rFont val="Tahoma"/>
            <family val="2"/>
          </rPr>
          <t>Account_Balance_YTD(acctdept: {Map!K196})</t>
        </r>
      </text>
    </comment>
    <comment ref="M196" authorId="0" shapeId="0" xr:uid="{6939CEF2-C6A6-454A-8634-3843C570E550}">
      <text>
        <r>
          <rPr>
            <sz val="9"/>
            <color indexed="81"/>
            <rFont val="Tahoma"/>
            <family val="2"/>
          </rPr>
          <t>Account_Balance_YTD(acctdept: {Map!L196})</t>
        </r>
      </text>
    </comment>
    <comment ref="D197" authorId="0" shapeId="0" xr:uid="{D37B9B9F-7887-4E3A-A044-68EC80254037}">
      <text>
        <r>
          <rPr>
            <sz val="9"/>
            <color indexed="81"/>
            <rFont val="Tahoma"/>
            <family val="2"/>
          </rPr>
          <t>Account_Balance_YTD(acctdept: {Map!C197})</t>
        </r>
      </text>
    </comment>
    <comment ref="E197" authorId="0" shapeId="0" xr:uid="{43731F27-EF77-4B42-9FAF-8450D1274F04}">
      <text>
        <r>
          <rPr>
            <sz val="9"/>
            <color indexed="81"/>
            <rFont val="Tahoma"/>
            <family val="2"/>
          </rPr>
          <t>Account_Balance_YTD(acctdept: {Map!D197})</t>
        </r>
      </text>
    </comment>
    <comment ref="F197" authorId="0" shapeId="0" xr:uid="{797A3520-F04D-448C-9965-1D9243719C54}">
      <text>
        <r>
          <rPr>
            <sz val="9"/>
            <color indexed="81"/>
            <rFont val="Tahoma"/>
            <family val="2"/>
          </rPr>
          <t>Account_Balance_YTD(acctdept: {Map!E197})</t>
        </r>
      </text>
    </comment>
    <comment ref="G197" authorId="0" shapeId="0" xr:uid="{0C7470E2-EAD9-46BF-949D-9C689FBFF0A5}">
      <text>
        <r>
          <rPr>
            <sz val="9"/>
            <color indexed="81"/>
            <rFont val="Tahoma"/>
            <family val="2"/>
          </rPr>
          <t>Account_Balance_YTD(acctdept: {Map!F197})</t>
        </r>
      </text>
    </comment>
    <comment ref="H197" authorId="0" shapeId="0" xr:uid="{192993A0-BD4E-44E8-92B3-422B47A69412}">
      <text>
        <r>
          <rPr>
            <sz val="9"/>
            <color indexed="81"/>
            <rFont val="Tahoma"/>
            <family val="2"/>
          </rPr>
          <t>Account_Balance_YTD(acctdept: {Map!G197})</t>
        </r>
      </text>
    </comment>
    <comment ref="I197" authorId="0" shapeId="0" xr:uid="{7CCE8A2D-A575-472E-943D-69881EEFFA19}">
      <text>
        <r>
          <rPr>
            <sz val="9"/>
            <color indexed="81"/>
            <rFont val="Tahoma"/>
            <family val="2"/>
          </rPr>
          <t>Account_Balance_YTD(acctdept: {Map!H197})</t>
        </r>
      </text>
    </comment>
    <comment ref="J197" authorId="0" shapeId="0" xr:uid="{BAE7399A-7667-45CA-833B-0F56366EA0BF}">
      <text>
        <r>
          <rPr>
            <sz val="9"/>
            <color indexed="81"/>
            <rFont val="Tahoma"/>
            <family val="2"/>
          </rPr>
          <t>Account_Balance_YTD(acctdept: {Map!I197})</t>
        </r>
      </text>
    </comment>
    <comment ref="K197" authorId="0" shapeId="0" xr:uid="{4057A6FC-3FBD-4084-9ABC-854016FC0C7B}">
      <text>
        <r>
          <rPr>
            <sz val="9"/>
            <color indexed="81"/>
            <rFont val="Tahoma"/>
            <family val="2"/>
          </rPr>
          <t>Account_Balance_YTD(acctdept: {Map!J197})</t>
        </r>
      </text>
    </comment>
    <comment ref="L197" authorId="0" shapeId="0" xr:uid="{A8106562-1619-4123-B3C6-866070485101}">
      <text>
        <r>
          <rPr>
            <sz val="9"/>
            <color indexed="81"/>
            <rFont val="Tahoma"/>
            <family val="2"/>
          </rPr>
          <t>Account_Balance_YTD(acctdept: {Map!K197})</t>
        </r>
      </text>
    </comment>
    <comment ref="M197" authorId="0" shapeId="0" xr:uid="{92D436D8-AFB8-4D7A-9C4D-700389991FE3}">
      <text>
        <r>
          <rPr>
            <sz val="9"/>
            <color indexed="81"/>
            <rFont val="Tahoma"/>
            <family val="2"/>
          </rPr>
          <t>Account_Balance_YTD(acctdept: {Map!L197})</t>
        </r>
      </text>
    </comment>
    <comment ref="D198" authorId="0" shapeId="0" xr:uid="{F1C1AE58-7BB8-4DC4-8865-0BBB85916E7F}">
      <text>
        <r>
          <rPr>
            <sz val="9"/>
            <color indexed="81"/>
            <rFont val="Tahoma"/>
            <family val="2"/>
          </rPr>
          <t>Account_Balance_YTD(acctdept: {Map!C198})</t>
        </r>
      </text>
    </comment>
    <comment ref="E198" authorId="0" shapeId="0" xr:uid="{8C2942DC-BE3D-4E1E-84AC-CA6659303235}">
      <text>
        <r>
          <rPr>
            <sz val="9"/>
            <color indexed="81"/>
            <rFont val="Tahoma"/>
            <family val="2"/>
          </rPr>
          <t>Account_Balance_YTD(acctdept: {Map!D198})</t>
        </r>
      </text>
    </comment>
    <comment ref="F198" authorId="0" shapeId="0" xr:uid="{4BF9C940-2D1C-4344-A6B4-F2417A4C6A84}">
      <text>
        <r>
          <rPr>
            <sz val="9"/>
            <color indexed="81"/>
            <rFont val="Tahoma"/>
            <family val="2"/>
          </rPr>
          <t>Account_Balance_YTD(acctdept: {Map!E198})</t>
        </r>
      </text>
    </comment>
    <comment ref="G198" authorId="0" shapeId="0" xr:uid="{4D151CAF-B6E3-45A3-A0B0-E2939C00D93D}">
      <text>
        <r>
          <rPr>
            <sz val="9"/>
            <color indexed="81"/>
            <rFont val="Tahoma"/>
            <family val="2"/>
          </rPr>
          <t>Account_Balance_YTD(acctdept: {Map!F198})</t>
        </r>
      </text>
    </comment>
    <comment ref="H198" authorId="0" shapeId="0" xr:uid="{374119C0-D96B-4C34-8AA1-7C6671F805FB}">
      <text>
        <r>
          <rPr>
            <sz val="9"/>
            <color indexed="81"/>
            <rFont val="Tahoma"/>
            <family val="2"/>
          </rPr>
          <t>Account_Balance_YTD(acctdept: {Map!G198})</t>
        </r>
      </text>
    </comment>
    <comment ref="I198" authorId="0" shapeId="0" xr:uid="{71BAF42D-08DE-4F7F-944F-C2E16458A175}">
      <text>
        <r>
          <rPr>
            <sz val="9"/>
            <color indexed="81"/>
            <rFont val="Tahoma"/>
            <family val="2"/>
          </rPr>
          <t>Account_Balance_YTD(acctdept: {Map!H198})</t>
        </r>
      </text>
    </comment>
    <comment ref="J198" authorId="0" shapeId="0" xr:uid="{83530579-2DEA-4CBF-8BF4-D208A633BE41}">
      <text>
        <r>
          <rPr>
            <sz val="9"/>
            <color indexed="81"/>
            <rFont val="Tahoma"/>
            <family val="2"/>
          </rPr>
          <t>Account_Balance_YTD(acctdept: {Map!I198})</t>
        </r>
      </text>
    </comment>
    <comment ref="K198" authorId="0" shapeId="0" xr:uid="{93AD9241-3E5F-4792-A6AB-1EE8D6A5BA2A}">
      <text>
        <r>
          <rPr>
            <sz val="9"/>
            <color indexed="81"/>
            <rFont val="Tahoma"/>
            <family val="2"/>
          </rPr>
          <t>Account_Balance_YTD(acctdept: {Map!J198})</t>
        </r>
      </text>
    </comment>
    <comment ref="L198" authorId="0" shapeId="0" xr:uid="{2882DCF9-431C-481F-A487-C974A07C4A2B}">
      <text>
        <r>
          <rPr>
            <sz val="9"/>
            <color indexed="81"/>
            <rFont val="Tahoma"/>
            <family val="2"/>
          </rPr>
          <t>Account_Balance_YTD(acctdept: {Map!K198})</t>
        </r>
      </text>
    </comment>
    <comment ref="M198" authorId="0" shapeId="0" xr:uid="{6DF0AE26-536E-4BAD-901C-A33D4DADA26E}">
      <text>
        <r>
          <rPr>
            <sz val="9"/>
            <color indexed="81"/>
            <rFont val="Tahoma"/>
            <family val="2"/>
          </rPr>
          <t>Account_Balance_YTD(acctdept: {Map!L198})</t>
        </r>
      </text>
    </comment>
    <comment ref="D199" authorId="0" shapeId="0" xr:uid="{25C350A8-B7AC-494A-B2B2-5353BF81BDFE}">
      <text>
        <r>
          <rPr>
            <sz val="9"/>
            <color indexed="81"/>
            <rFont val="Tahoma"/>
            <family val="2"/>
          </rPr>
          <t>Account_Balance_YTD(acctdept: {Map!C199})</t>
        </r>
      </text>
    </comment>
    <comment ref="E199" authorId="0" shapeId="0" xr:uid="{70DCA2D4-A030-4EAE-AA38-B8D849692ADF}">
      <text>
        <r>
          <rPr>
            <sz val="9"/>
            <color indexed="81"/>
            <rFont val="Tahoma"/>
            <family val="2"/>
          </rPr>
          <t>Account_Balance_YTD(acctdept: {Map!D199})</t>
        </r>
      </text>
    </comment>
    <comment ref="F199" authorId="0" shapeId="0" xr:uid="{BF91604A-6B31-451B-96C3-3CF85D7176C6}">
      <text>
        <r>
          <rPr>
            <sz val="9"/>
            <color indexed="81"/>
            <rFont val="Tahoma"/>
            <family val="2"/>
          </rPr>
          <t>Account_Balance_YTD(acctdept: {Map!E199})</t>
        </r>
      </text>
    </comment>
    <comment ref="G199" authorId="0" shapeId="0" xr:uid="{C449CED6-1579-4B23-9160-E44729CDEEE9}">
      <text>
        <r>
          <rPr>
            <sz val="9"/>
            <color indexed="81"/>
            <rFont val="Tahoma"/>
            <family val="2"/>
          </rPr>
          <t>Account_Balance_YTD(acctdept: {Map!F199})</t>
        </r>
      </text>
    </comment>
    <comment ref="H199" authorId="0" shapeId="0" xr:uid="{418FDB42-F855-4A27-8EFA-889DF36EA753}">
      <text>
        <r>
          <rPr>
            <sz val="9"/>
            <color indexed="81"/>
            <rFont val="Tahoma"/>
            <family val="2"/>
          </rPr>
          <t>Account_Balance_YTD(acctdept: {Map!G199})</t>
        </r>
      </text>
    </comment>
    <comment ref="I199" authorId="0" shapeId="0" xr:uid="{7E0DDDD7-1742-4786-8E26-2D2F4C5D13A4}">
      <text>
        <r>
          <rPr>
            <sz val="9"/>
            <color indexed="81"/>
            <rFont val="Tahoma"/>
            <family val="2"/>
          </rPr>
          <t>Account_Balance_YTD(acctdept: {Map!H199})</t>
        </r>
      </text>
    </comment>
    <comment ref="J199" authorId="0" shapeId="0" xr:uid="{3C603EA5-BC09-43F2-AFE3-D21A4D5D73B9}">
      <text>
        <r>
          <rPr>
            <sz val="9"/>
            <color indexed="81"/>
            <rFont val="Tahoma"/>
            <family val="2"/>
          </rPr>
          <t>Account_Balance_YTD(acctdept: {Map!I199})</t>
        </r>
      </text>
    </comment>
    <comment ref="K199" authorId="0" shapeId="0" xr:uid="{A6BB5A8D-828C-4A50-9042-ADAD847B8215}">
      <text>
        <r>
          <rPr>
            <sz val="9"/>
            <color indexed="81"/>
            <rFont val="Tahoma"/>
            <family val="2"/>
          </rPr>
          <t>Account_Balance_YTD(acctdept: {Map!J199})</t>
        </r>
      </text>
    </comment>
    <comment ref="L199" authorId="0" shapeId="0" xr:uid="{7857AC3C-3594-47A2-A4B2-B4D454E1A127}">
      <text>
        <r>
          <rPr>
            <sz val="9"/>
            <color indexed="81"/>
            <rFont val="Tahoma"/>
            <family val="2"/>
          </rPr>
          <t>Account_Balance_YTD(acctdept: {Map!K199})</t>
        </r>
      </text>
    </comment>
    <comment ref="M199" authorId="0" shapeId="0" xr:uid="{E5D983D1-54F2-4E93-95F7-2E1EA9CDC8DB}">
      <text>
        <r>
          <rPr>
            <sz val="9"/>
            <color indexed="81"/>
            <rFont val="Tahoma"/>
            <family val="2"/>
          </rPr>
          <t>Account_Balance_YTD(acctdept: {Map!L199})</t>
        </r>
      </text>
    </comment>
    <comment ref="D200" authorId="0" shapeId="0" xr:uid="{92AE4957-C5DD-4E03-87F7-A536F2039FBD}">
      <text>
        <r>
          <rPr>
            <sz val="9"/>
            <color indexed="81"/>
            <rFont val="Tahoma"/>
            <family val="2"/>
          </rPr>
          <t>Account_Balance_YTD(acctdept: {Map!C200})</t>
        </r>
      </text>
    </comment>
    <comment ref="E200" authorId="0" shapeId="0" xr:uid="{28AB755B-D284-4ED5-AFA7-0EAEBC10E39C}">
      <text>
        <r>
          <rPr>
            <sz val="9"/>
            <color indexed="81"/>
            <rFont val="Tahoma"/>
            <family val="2"/>
          </rPr>
          <t>Account_Balance_YTD(acctdept: {Map!D200})</t>
        </r>
      </text>
    </comment>
    <comment ref="F200" authorId="0" shapeId="0" xr:uid="{6F73605B-25DA-4C57-A283-6380BB3EED32}">
      <text>
        <r>
          <rPr>
            <sz val="9"/>
            <color indexed="81"/>
            <rFont val="Tahoma"/>
            <family val="2"/>
          </rPr>
          <t>Account_Balance_YTD(acctdept: {Map!E200})</t>
        </r>
      </text>
    </comment>
    <comment ref="G200" authorId="0" shapeId="0" xr:uid="{B870236E-A87F-4D59-BC53-416D15BC72EE}">
      <text>
        <r>
          <rPr>
            <sz val="9"/>
            <color indexed="81"/>
            <rFont val="Tahoma"/>
            <family val="2"/>
          </rPr>
          <t>Account_Balance_YTD(acctdept: {Map!F200})</t>
        </r>
      </text>
    </comment>
    <comment ref="H200" authorId="0" shapeId="0" xr:uid="{72ACEAEF-2042-459D-9750-EDE3ABF168A2}">
      <text>
        <r>
          <rPr>
            <sz val="9"/>
            <color indexed="81"/>
            <rFont val="Tahoma"/>
            <family val="2"/>
          </rPr>
          <t>Account_Balance_YTD(acctdept: {Map!G200})</t>
        </r>
      </text>
    </comment>
    <comment ref="I200" authorId="0" shapeId="0" xr:uid="{DF9ADEF4-BA42-4B5F-B2CD-A008F21BA954}">
      <text>
        <r>
          <rPr>
            <sz val="9"/>
            <color indexed="81"/>
            <rFont val="Tahoma"/>
            <family val="2"/>
          </rPr>
          <t>Account_Balance_YTD(acctdept: {Map!H200})</t>
        </r>
      </text>
    </comment>
    <comment ref="J200" authorId="0" shapeId="0" xr:uid="{827C0197-3708-4AF5-A0C8-D967ED7FBD27}">
      <text>
        <r>
          <rPr>
            <sz val="9"/>
            <color indexed="81"/>
            <rFont val="Tahoma"/>
            <family val="2"/>
          </rPr>
          <t>Account_Balance_YTD(acctdept: {Map!I200})</t>
        </r>
      </text>
    </comment>
    <comment ref="K200" authorId="0" shapeId="0" xr:uid="{E0692ADD-FC12-41BA-B130-5C9DC1CECC34}">
      <text>
        <r>
          <rPr>
            <sz val="9"/>
            <color indexed="81"/>
            <rFont val="Tahoma"/>
            <family val="2"/>
          </rPr>
          <t>Account_Balance_YTD(acctdept: {Map!J200})</t>
        </r>
      </text>
    </comment>
    <comment ref="L200" authorId="0" shapeId="0" xr:uid="{DBC2E07E-3C77-4548-8F6D-36780F270265}">
      <text>
        <r>
          <rPr>
            <sz val="9"/>
            <color indexed="81"/>
            <rFont val="Tahoma"/>
            <family val="2"/>
          </rPr>
          <t>Account_Balance_YTD(acctdept: {Map!K200})</t>
        </r>
      </text>
    </comment>
    <comment ref="M200" authorId="0" shapeId="0" xr:uid="{19F27FA6-1151-4A9E-89F1-90FB4438AC25}">
      <text>
        <r>
          <rPr>
            <sz val="9"/>
            <color indexed="81"/>
            <rFont val="Tahoma"/>
            <family val="2"/>
          </rPr>
          <t>Account_Balance_YTD(acctdept: {Map!L200})</t>
        </r>
      </text>
    </comment>
    <comment ref="D201" authorId="0" shapeId="0" xr:uid="{650751A4-EBCB-4AAC-9FF4-C71C68267B16}">
      <text>
        <r>
          <rPr>
            <sz val="9"/>
            <color indexed="81"/>
            <rFont val="Tahoma"/>
            <family val="2"/>
          </rPr>
          <t>Account_Balance_YTD(acctdept: {Map!C201})</t>
        </r>
      </text>
    </comment>
    <comment ref="E201" authorId="0" shapeId="0" xr:uid="{B31D692F-9E58-42C1-B151-5269B45E24C6}">
      <text>
        <r>
          <rPr>
            <sz val="9"/>
            <color indexed="81"/>
            <rFont val="Tahoma"/>
            <family val="2"/>
          </rPr>
          <t>Account_Balance_YTD(acctdept: {Map!D201})</t>
        </r>
      </text>
    </comment>
    <comment ref="F201" authorId="0" shapeId="0" xr:uid="{C0D17AE8-C0AF-42A0-A28D-4A67B7A3576E}">
      <text>
        <r>
          <rPr>
            <sz val="9"/>
            <color indexed="81"/>
            <rFont val="Tahoma"/>
            <family val="2"/>
          </rPr>
          <t>Account_Balance_YTD(acctdept: {Map!E201})</t>
        </r>
      </text>
    </comment>
    <comment ref="G201" authorId="0" shapeId="0" xr:uid="{F11EEDBF-E080-4ECC-8550-21F42B45FE3A}">
      <text>
        <r>
          <rPr>
            <sz val="9"/>
            <color indexed="81"/>
            <rFont val="Tahoma"/>
            <family val="2"/>
          </rPr>
          <t>Account_Balance_YTD(acctdept: {Map!F201})</t>
        </r>
      </text>
    </comment>
    <comment ref="H201" authorId="0" shapeId="0" xr:uid="{3690ACF9-40C8-410C-B2ED-C8A3C3506FB9}">
      <text>
        <r>
          <rPr>
            <sz val="9"/>
            <color indexed="81"/>
            <rFont val="Tahoma"/>
            <family val="2"/>
          </rPr>
          <t>Account_Balance_YTD(acctdept: {Map!G201})</t>
        </r>
      </text>
    </comment>
    <comment ref="I201" authorId="0" shapeId="0" xr:uid="{63CC3F9E-1365-40B3-95BE-7AE3321DB25D}">
      <text>
        <r>
          <rPr>
            <sz val="9"/>
            <color indexed="81"/>
            <rFont val="Tahoma"/>
            <family val="2"/>
          </rPr>
          <t>Account_Balance_YTD(acctdept: {Map!H201})</t>
        </r>
      </text>
    </comment>
    <comment ref="J201" authorId="0" shapeId="0" xr:uid="{DC36FD79-6C53-4051-9AAC-C1AAADE9799C}">
      <text>
        <r>
          <rPr>
            <sz val="9"/>
            <color indexed="81"/>
            <rFont val="Tahoma"/>
            <family val="2"/>
          </rPr>
          <t>Account_Balance_YTD(acctdept: {Map!I201})</t>
        </r>
      </text>
    </comment>
    <comment ref="K201" authorId="0" shapeId="0" xr:uid="{154358A8-1C35-4524-8776-C31ABBF9018F}">
      <text>
        <r>
          <rPr>
            <sz val="9"/>
            <color indexed="81"/>
            <rFont val="Tahoma"/>
            <family val="2"/>
          </rPr>
          <t>Account_Balance_YTD(acctdept: {Map!J201})</t>
        </r>
      </text>
    </comment>
    <comment ref="L201" authorId="0" shapeId="0" xr:uid="{A3D34F57-25AA-444E-A809-51C61631C801}">
      <text>
        <r>
          <rPr>
            <sz val="9"/>
            <color indexed="81"/>
            <rFont val="Tahoma"/>
            <family val="2"/>
          </rPr>
          <t>Account_Balance_YTD(acctdept: {Map!K201})</t>
        </r>
      </text>
    </comment>
    <comment ref="M201" authorId="0" shapeId="0" xr:uid="{C406622D-145A-411B-842F-281611FB76E3}">
      <text>
        <r>
          <rPr>
            <sz val="9"/>
            <color indexed="81"/>
            <rFont val="Tahoma"/>
            <family val="2"/>
          </rPr>
          <t>Account_Balance_YTD(acctdept: {Map!L201})</t>
        </r>
      </text>
    </comment>
    <comment ref="D202" authorId="0" shapeId="0" xr:uid="{73198065-DEC5-4909-860D-DF15BC677318}">
      <text>
        <r>
          <rPr>
            <sz val="9"/>
            <color indexed="81"/>
            <rFont val="Tahoma"/>
            <family val="2"/>
          </rPr>
          <t>Account_Balance_YTD(acctdept: {Map!C202})</t>
        </r>
      </text>
    </comment>
    <comment ref="E202" authorId="0" shapeId="0" xr:uid="{5189665E-9AE9-4CDD-9E0C-925CB4200016}">
      <text>
        <r>
          <rPr>
            <sz val="9"/>
            <color indexed="81"/>
            <rFont val="Tahoma"/>
            <family val="2"/>
          </rPr>
          <t>Account_Balance_YTD(acctdept: {Map!D202})</t>
        </r>
      </text>
    </comment>
    <comment ref="F202" authorId="0" shapeId="0" xr:uid="{AF3050CF-3D52-41BD-A72C-99E2D04B6040}">
      <text>
        <r>
          <rPr>
            <sz val="9"/>
            <color indexed="81"/>
            <rFont val="Tahoma"/>
            <family val="2"/>
          </rPr>
          <t>Account_Balance_YTD(acctdept: {Map!E202})</t>
        </r>
      </text>
    </comment>
    <comment ref="G202" authorId="0" shapeId="0" xr:uid="{5BCB2A19-9A99-4637-8451-FF0376DEFBB4}">
      <text>
        <r>
          <rPr>
            <sz val="9"/>
            <color indexed="81"/>
            <rFont val="Tahoma"/>
            <family val="2"/>
          </rPr>
          <t>Account_Balance_YTD(acctdept: {Map!F202})</t>
        </r>
      </text>
    </comment>
    <comment ref="H202" authorId="0" shapeId="0" xr:uid="{27AA4C52-C08A-47E7-8133-2FB5D4EA1E96}">
      <text>
        <r>
          <rPr>
            <sz val="9"/>
            <color indexed="81"/>
            <rFont val="Tahoma"/>
            <family val="2"/>
          </rPr>
          <t>Account_Balance_YTD(acctdept: {Map!G202})</t>
        </r>
      </text>
    </comment>
    <comment ref="I202" authorId="0" shapeId="0" xr:uid="{0BC172B0-15CA-4EC0-905D-3EF170786DD6}">
      <text>
        <r>
          <rPr>
            <sz val="9"/>
            <color indexed="81"/>
            <rFont val="Tahoma"/>
            <family val="2"/>
          </rPr>
          <t>Account_Balance_YTD(acctdept: {Map!H202})</t>
        </r>
      </text>
    </comment>
    <comment ref="J202" authorId="0" shapeId="0" xr:uid="{608BBBB5-D59B-43E3-8C25-A185EB4DC685}">
      <text>
        <r>
          <rPr>
            <sz val="9"/>
            <color indexed="81"/>
            <rFont val="Tahoma"/>
            <family val="2"/>
          </rPr>
          <t>Account_Balance_YTD(acctdept: {Map!I202})</t>
        </r>
      </text>
    </comment>
    <comment ref="K202" authorId="0" shapeId="0" xr:uid="{53AE066D-CC4F-4190-B343-64097F1FDE56}">
      <text>
        <r>
          <rPr>
            <sz val="9"/>
            <color indexed="81"/>
            <rFont val="Tahoma"/>
            <family val="2"/>
          </rPr>
          <t>Account_Balance_YTD(acctdept: {Map!J202})</t>
        </r>
      </text>
    </comment>
    <comment ref="L202" authorId="0" shapeId="0" xr:uid="{04DBE723-7C6F-4DE1-AE26-9B2699901D39}">
      <text>
        <r>
          <rPr>
            <sz val="9"/>
            <color indexed="81"/>
            <rFont val="Tahoma"/>
            <family val="2"/>
          </rPr>
          <t>Account_Balance_YTD(acctdept: {Map!K202})</t>
        </r>
      </text>
    </comment>
    <comment ref="M202" authorId="0" shapeId="0" xr:uid="{6279351A-D911-4DD9-810C-846639F57816}">
      <text>
        <r>
          <rPr>
            <sz val="9"/>
            <color indexed="81"/>
            <rFont val="Tahoma"/>
            <family val="2"/>
          </rPr>
          <t>Account_Balance_YTD(acctdept: {Map!L202})</t>
        </r>
      </text>
    </comment>
    <comment ref="D203" authorId="0" shapeId="0" xr:uid="{EB512A07-D1B8-40FB-A4DF-983A3266ED8D}">
      <text>
        <r>
          <rPr>
            <sz val="9"/>
            <color indexed="81"/>
            <rFont val="Tahoma"/>
            <family val="2"/>
          </rPr>
          <t>Account_Balance_YTD(acctdept: {Map!C203})</t>
        </r>
      </text>
    </comment>
    <comment ref="E203" authorId="0" shapeId="0" xr:uid="{5AB01050-0AB1-48D0-95A9-B98C12256935}">
      <text>
        <r>
          <rPr>
            <sz val="9"/>
            <color indexed="81"/>
            <rFont val="Tahoma"/>
            <family val="2"/>
          </rPr>
          <t>Account_Balance_YTD(acctdept: {Map!D203})</t>
        </r>
      </text>
    </comment>
    <comment ref="F203" authorId="0" shapeId="0" xr:uid="{8D229A7F-B073-4B30-9459-2EBE11B617F8}">
      <text>
        <r>
          <rPr>
            <sz val="9"/>
            <color indexed="81"/>
            <rFont val="Tahoma"/>
            <family val="2"/>
          </rPr>
          <t>Account_Balance_YTD(acctdept: {Map!E203})</t>
        </r>
      </text>
    </comment>
    <comment ref="G203" authorId="0" shapeId="0" xr:uid="{F43D5FE9-CC0F-4B94-A814-D4B3CA4585F5}">
      <text>
        <r>
          <rPr>
            <sz val="9"/>
            <color indexed="81"/>
            <rFont val="Tahoma"/>
            <family val="2"/>
          </rPr>
          <t>Account_Balance_YTD(acctdept: {Map!F203})</t>
        </r>
      </text>
    </comment>
    <comment ref="H203" authorId="0" shapeId="0" xr:uid="{E26C9442-F2D1-48D2-AAFC-4759EEC4D7CF}">
      <text>
        <r>
          <rPr>
            <sz val="9"/>
            <color indexed="81"/>
            <rFont val="Tahoma"/>
            <family val="2"/>
          </rPr>
          <t>Account_Balance_YTD(acctdept: {Map!G203})</t>
        </r>
      </text>
    </comment>
    <comment ref="I203" authorId="0" shapeId="0" xr:uid="{FE385271-B1F0-48B9-8A91-57855645E26B}">
      <text>
        <r>
          <rPr>
            <sz val="9"/>
            <color indexed="81"/>
            <rFont val="Tahoma"/>
            <family val="2"/>
          </rPr>
          <t>Account_Balance_YTD(acctdept: {Map!H203})</t>
        </r>
      </text>
    </comment>
    <comment ref="J203" authorId="0" shapeId="0" xr:uid="{EC7BD3AC-AC12-4F92-A1E1-3B5675D078E7}">
      <text>
        <r>
          <rPr>
            <sz val="9"/>
            <color indexed="81"/>
            <rFont val="Tahoma"/>
            <family val="2"/>
          </rPr>
          <t>Account_Balance_YTD(acctdept: {Map!I203})</t>
        </r>
      </text>
    </comment>
    <comment ref="K203" authorId="0" shapeId="0" xr:uid="{296719AF-F20C-4910-B892-070D82C456FC}">
      <text>
        <r>
          <rPr>
            <sz val="9"/>
            <color indexed="81"/>
            <rFont val="Tahoma"/>
            <family val="2"/>
          </rPr>
          <t>Account_Balance_YTD(acctdept: {Map!J203})</t>
        </r>
      </text>
    </comment>
    <comment ref="L203" authorId="0" shapeId="0" xr:uid="{53F1222F-9B18-44CD-B2D5-056C4058D607}">
      <text>
        <r>
          <rPr>
            <sz val="9"/>
            <color indexed="81"/>
            <rFont val="Tahoma"/>
            <family val="2"/>
          </rPr>
          <t>Account_Balance_YTD(acctdept: {Map!K203})</t>
        </r>
      </text>
    </comment>
    <comment ref="M203" authorId="0" shapeId="0" xr:uid="{05CC40AA-E86E-44DE-9047-DD073CE0B7BE}">
      <text>
        <r>
          <rPr>
            <sz val="9"/>
            <color indexed="81"/>
            <rFont val="Tahoma"/>
            <family val="2"/>
          </rPr>
          <t>Account_Balance_YTD(acctdept: {Map!L203})</t>
        </r>
      </text>
    </comment>
    <comment ref="D204" authorId="0" shapeId="0" xr:uid="{C0659B78-7AAB-495E-B7A3-7E813C03B74A}">
      <text>
        <r>
          <rPr>
            <sz val="9"/>
            <color indexed="81"/>
            <rFont val="Tahoma"/>
            <family val="2"/>
          </rPr>
          <t>Account_Balance_YTD(acctdept: {Map!C204})</t>
        </r>
      </text>
    </comment>
    <comment ref="E204" authorId="0" shapeId="0" xr:uid="{918F245D-EB7A-4555-85B5-8DFFAF31D74A}">
      <text>
        <r>
          <rPr>
            <sz val="9"/>
            <color indexed="81"/>
            <rFont val="Tahoma"/>
            <family val="2"/>
          </rPr>
          <t>Account_Balance_YTD(acctdept: {Map!D204})</t>
        </r>
      </text>
    </comment>
    <comment ref="F204" authorId="0" shapeId="0" xr:uid="{73FF5D47-AF3F-4AF3-9A9B-CAF46EF4591D}">
      <text>
        <r>
          <rPr>
            <sz val="9"/>
            <color indexed="81"/>
            <rFont val="Tahoma"/>
            <family val="2"/>
          </rPr>
          <t>Account_Balance_YTD(acctdept: {Map!E204})</t>
        </r>
      </text>
    </comment>
    <comment ref="G204" authorId="0" shapeId="0" xr:uid="{F181C23B-19A3-46D9-91D6-4A1AB89D27F1}">
      <text>
        <r>
          <rPr>
            <sz val="9"/>
            <color indexed="81"/>
            <rFont val="Tahoma"/>
            <family val="2"/>
          </rPr>
          <t>Account_Balance_YTD(acctdept: {Map!F204})</t>
        </r>
      </text>
    </comment>
    <comment ref="H204" authorId="0" shapeId="0" xr:uid="{20EC02D0-98D0-498F-9430-A8118CA4FB9C}">
      <text>
        <r>
          <rPr>
            <sz val="9"/>
            <color indexed="81"/>
            <rFont val="Tahoma"/>
            <family val="2"/>
          </rPr>
          <t>Account_Balance_YTD(acctdept: {Map!G204})</t>
        </r>
      </text>
    </comment>
    <comment ref="I204" authorId="0" shapeId="0" xr:uid="{0F5F3263-E9DC-4BE1-B3F3-EC64413BC8F4}">
      <text>
        <r>
          <rPr>
            <sz val="9"/>
            <color indexed="81"/>
            <rFont val="Tahoma"/>
            <family val="2"/>
          </rPr>
          <t>Account_Balance_YTD(acctdept: {Map!H204})</t>
        </r>
      </text>
    </comment>
    <comment ref="J204" authorId="0" shapeId="0" xr:uid="{5AE1E5F7-09CA-4171-8F2A-FD2D8357BCA5}">
      <text>
        <r>
          <rPr>
            <sz val="9"/>
            <color indexed="81"/>
            <rFont val="Tahoma"/>
            <family val="2"/>
          </rPr>
          <t>Account_Balance_YTD(acctdept: {Map!I204})</t>
        </r>
      </text>
    </comment>
    <comment ref="K204" authorId="0" shapeId="0" xr:uid="{E2A0BED3-5693-4CC7-873E-DD8DEDEC23D2}">
      <text>
        <r>
          <rPr>
            <sz val="9"/>
            <color indexed="81"/>
            <rFont val="Tahoma"/>
            <family val="2"/>
          </rPr>
          <t>Account_Balance_YTD(acctdept: {Map!J204})</t>
        </r>
      </text>
    </comment>
    <comment ref="L204" authorId="0" shapeId="0" xr:uid="{66BBF27C-146B-4F3E-B936-82880C0C35AC}">
      <text>
        <r>
          <rPr>
            <sz val="9"/>
            <color indexed="81"/>
            <rFont val="Tahoma"/>
            <family val="2"/>
          </rPr>
          <t>Account_Balance_YTD(acctdept: {Map!K204})</t>
        </r>
      </text>
    </comment>
    <comment ref="M204" authorId="0" shapeId="0" xr:uid="{F9FF86D8-5ED3-4A75-9172-87820752D777}">
      <text>
        <r>
          <rPr>
            <sz val="9"/>
            <color indexed="81"/>
            <rFont val="Tahoma"/>
            <family val="2"/>
          </rPr>
          <t>Account_Balance_YTD(acctdept: {Map!L204})</t>
        </r>
      </text>
    </comment>
    <comment ref="D205" authorId="0" shapeId="0" xr:uid="{1D807E46-D0C4-45F0-AC1A-454B6C56379C}">
      <text>
        <r>
          <rPr>
            <sz val="9"/>
            <color indexed="81"/>
            <rFont val="Tahoma"/>
            <family val="2"/>
          </rPr>
          <t>Account_Balance_YTD(acctdept: {Map!C205})</t>
        </r>
      </text>
    </comment>
    <comment ref="E205" authorId="0" shapeId="0" xr:uid="{FAB29309-C8CF-42ED-8DC1-FF55C1752B04}">
      <text>
        <r>
          <rPr>
            <sz val="9"/>
            <color indexed="81"/>
            <rFont val="Tahoma"/>
            <family val="2"/>
          </rPr>
          <t>Account_Balance_YTD(acctdept: {Map!D205})</t>
        </r>
      </text>
    </comment>
    <comment ref="F205" authorId="0" shapeId="0" xr:uid="{0BFE23AE-28A9-46AA-AF4C-0CF75E10F192}">
      <text>
        <r>
          <rPr>
            <sz val="9"/>
            <color indexed="81"/>
            <rFont val="Tahoma"/>
            <family val="2"/>
          </rPr>
          <t>Account_Balance_YTD(acctdept: {Map!E205})</t>
        </r>
      </text>
    </comment>
    <comment ref="G205" authorId="0" shapeId="0" xr:uid="{DE795389-C2AC-41CD-8125-9844A91ED151}">
      <text>
        <r>
          <rPr>
            <sz val="9"/>
            <color indexed="81"/>
            <rFont val="Tahoma"/>
            <family val="2"/>
          </rPr>
          <t>Account_Balance_YTD(acctdept: {Map!F205})</t>
        </r>
      </text>
    </comment>
    <comment ref="H205" authorId="0" shapeId="0" xr:uid="{C42F34C8-C88B-4FAB-AE13-C50E8751E320}">
      <text>
        <r>
          <rPr>
            <sz val="9"/>
            <color indexed="81"/>
            <rFont val="Tahoma"/>
            <family val="2"/>
          </rPr>
          <t>Account_Balance_YTD(acctdept: {Map!G205})</t>
        </r>
      </text>
    </comment>
    <comment ref="I205" authorId="0" shapeId="0" xr:uid="{DC560B02-ADD0-4A66-A6EE-FB5BA83F218B}">
      <text>
        <r>
          <rPr>
            <sz val="9"/>
            <color indexed="81"/>
            <rFont val="Tahoma"/>
            <family val="2"/>
          </rPr>
          <t>Account_Balance_YTD(acctdept: {Map!H205})</t>
        </r>
      </text>
    </comment>
    <comment ref="J205" authorId="0" shapeId="0" xr:uid="{902907AA-C30F-44C4-877B-624780B7C23A}">
      <text>
        <r>
          <rPr>
            <sz val="9"/>
            <color indexed="81"/>
            <rFont val="Tahoma"/>
            <family val="2"/>
          </rPr>
          <t>Account_Balance_YTD(acctdept: {Map!I205})</t>
        </r>
      </text>
    </comment>
    <comment ref="K205" authorId="0" shapeId="0" xr:uid="{24C41155-FB2A-4629-A9A6-0C3CCDE047D1}">
      <text>
        <r>
          <rPr>
            <sz val="9"/>
            <color indexed="81"/>
            <rFont val="Tahoma"/>
            <family val="2"/>
          </rPr>
          <t>Account_Balance_YTD(acctdept: {Map!J205})</t>
        </r>
      </text>
    </comment>
    <comment ref="L205" authorId="0" shapeId="0" xr:uid="{37C2B7DB-28BA-4601-92A6-E933D9C30F46}">
      <text>
        <r>
          <rPr>
            <sz val="9"/>
            <color indexed="81"/>
            <rFont val="Tahoma"/>
            <family val="2"/>
          </rPr>
          <t>Account_Balance_YTD(acctdept: {Map!K205})</t>
        </r>
      </text>
    </comment>
    <comment ref="M205" authorId="0" shapeId="0" xr:uid="{961BF3EC-EA55-480A-A6B1-74729D1FFDC3}">
      <text>
        <r>
          <rPr>
            <sz val="9"/>
            <color indexed="81"/>
            <rFont val="Tahoma"/>
            <family val="2"/>
          </rPr>
          <t>Account_Balance_YTD(acctdept: {Map!L205})</t>
        </r>
      </text>
    </comment>
    <comment ref="D206" authorId="0" shapeId="0" xr:uid="{F487F91D-BBF4-4E24-9E02-8ACB50BA1FC6}">
      <text>
        <r>
          <rPr>
            <sz val="9"/>
            <color indexed="81"/>
            <rFont val="Tahoma"/>
            <family val="2"/>
          </rPr>
          <t>Account_Balance_YTD(acctdept: {Map!C206})</t>
        </r>
      </text>
    </comment>
    <comment ref="E206" authorId="0" shapeId="0" xr:uid="{7FA39B73-2FF0-45FF-B10A-B7542EB3C482}">
      <text>
        <r>
          <rPr>
            <sz val="9"/>
            <color indexed="81"/>
            <rFont val="Tahoma"/>
            <family val="2"/>
          </rPr>
          <t>Account_Balance_YTD(acctdept: {Map!D206})</t>
        </r>
      </text>
    </comment>
    <comment ref="F206" authorId="0" shapeId="0" xr:uid="{563BE505-FF15-472F-92F0-485EAC6C39EE}">
      <text>
        <r>
          <rPr>
            <sz val="9"/>
            <color indexed="81"/>
            <rFont val="Tahoma"/>
            <family val="2"/>
          </rPr>
          <t>Account_Balance_YTD(acctdept: {Map!E206})</t>
        </r>
      </text>
    </comment>
    <comment ref="G206" authorId="0" shapeId="0" xr:uid="{0654AEB4-C789-454B-8F75-4A8B343D47B9}">
      <text>
        <r>
          <rPr>
            <sz val="9"/>
            <color indexed="81"/>
            <rFont val="Tahoma"/>
            <family val="2"/>
          </rPr>
          <t>Account_Balance_YTD(acctdept: {Map!F206})</t>
        </r>
      </text>
    </comment>
    <comment ref="H206" authorId="0" shapeId="0" xr:uid="{B50A2B76-994A-4B8A-96B4-95784CA6A018}">
      <text>
        <r>
          <rPr>
            <sz val="9"/>
            <color indexed="81"/>
            <rFont val="Tahoma"/>
            <family val="2"/>
          </rPr>
          <t>Account_Balance_YTD(acctdept: {Map!G206})</t>
        </r>
      </text>
    </comment>
    <comment ref="I206" authorId="0" shapeId="0" xr:uid="{DE6DD4AD-E7A5-4E0F-ADDB-2036414578C9}">
      <text>
        <r>
          <rPr>
            <sz val="9"/>
            <color indexed="81"/>
            <rFont val="Tahoma"/>
            <family val="2"/>
          </rPr>
          <t>Account_Balance_YTD(acctdept: {Map!H206})</t>
        </r>
      </text>
    </comment>
    <comment ref="J206" authorId="0" shapeId="0" xr:uid="{5088F25E-A4C8-4C7C-AED1-3C58F6B5980C}">
      <text>
        <r>
          <rPr>
            <sz val="9"/>
            <color indexed="81"/>
            <rFont val="Tahoma"/>
            <family val="2"/>
          </rPr>
          <t>Account_Balance_YTD(acctdept: {Map!I206})</t>
        </r>
      </text>
    </comment>
    <comment ref="K206" authorId="0" shapeId="0" xr:uid="{FBA997F9-9F2A-4AC7-9696-D64CC3597078}">
      <text>
        <r>
          <rPr>
            <sz val="9"/>
            <color indexed="81"/>
            <rFont val="Tahoma"/>
            <family val="2"/>
          </rPr>
          <t>Account_Balance_YTD(acctdept: {Map!J206})</t>
        </r>
      </text>
    </comment>
    <comment ref="L206" authorId="0" shapeId="0" xr:uid="{0CA2239B-2CA5-44FE-BDA9-42B7AC9FFFA2}">
      <text>
        <r>
          <rPr>
            <sz val="9"/>
            <color indexed="81"/>
            <rFont val="Tahoma"/>
            <family val="2"/>
          </rPr>
          <t>Account_Balance_YTD(acctdept: {Map!K206})</t>
        </r>
      </text>
    </comment>
    <comment ref="M206" authorId="0" shapeId="0" xr:uid="{7A019094-F475-41B5-97F2-F8FFA613196C}">
      <text>
        <r>
          <rPr>
            <sz val="9"/>
            <color indexed="81"/>
            <rFont val="Tahoma"/>
            <family val="2"/>
          </rPr>
          <t>Account_Balance_YTD(acctdept: {Map!L206})</t>
        </r>
      </text>
    </comment>
    <comment ref="D207" authorId="0" shapeId="0" xr:uid="{99885677-4E23-4534-9566-714469C5CB08}">
      <text>
        <r>
          <rPr>
            <sz val="9"/>
            <color indexed="81"/>
            <rFont val="Tahoma"/>
            <family val="2"/>
          </rPr>
          <t>Account_Balance_YTD(acctdept: {Map!C207})</t>
        </r>
      </text>
    </comment>
    <comment ref="E207" authorId="0" shapeId="0" xr:uid="{75218A05-0C59-49AF-BEA6-83D77027FB61}">
      <text>
        <r>
          <rPr>
            <sz val="9"/>
            <color indexed="81"/>
            <rFont val="Tahoma"/>
            <family val="2"/>
          </rPr>
          <t>Account_Balance_YTD(acctdept: {Map!D207})</t>
        </r>
      </text>
    </comment>
    <comment ref="F207" authorId="0" shapeId="0" xr:uid="{619B9833-9D92-4EEF-899E-861008F64F03}">
      <text>
        <r>
          <rPr>
            <sz val="9"/>
            <color indexed="81"/>
            <rFont val="Tahoma"/>
            <family val="2"/>
          </rPr>
          <t>Account_Balance_YTD(acctdept: {Map!E207})</t>
        </r>
      </text>
    </comment>
    <comment ref="G207" authorId="0" shapeId="0" xr:uid="{FDE653B0-E8FC-47B5-9BD5-B26346A45907}">
      <text>
        <r>
          <rPr>
            <sz val="9"/>
            <color indexed="81"/>
            <rFont val="Tahoma"/>
            <family val="2"/>
          </rPr>
          <t>Account_Balance_YTD(acctdept: {Map!F207})</t>
        </r>
      </text>
    </comment>
    <comment ref="H207" authorId="0" shapeId="0" xr:uid="{DA3925E0-E20F-49A0-AC48-83DDF4F77EB1}">
      <text>
        <r>
          <rPr>
            <sz val="9"/>
            <color indexed="81"/>
            <rFont val="Tahoma"/>
            <family val="2"/>
          </rPr>
          <t>Account_Balance_YTD(acctdept: {Map!G207})</t>
        </r>
      </text>
    </comment>
    <comment ref="I207" authorId="0" shapeId="0" xr:uid="{275A3EBD-D2E9-4D47-8869-5D82BBADE0DC}">
      <text>
        <r>
          <rPr>
            <sz val="9"/>
            <color indexed="81"/>
            <rFont val="Tahoma"/>
            <family val="2"/>
          </rPr>
          <t>Account_Balance_YTD(acctdept: {Map!H207})</t>
        </r>
      </text>
    </comment>
    <comment ref="J207" authorId="0" shapeId="0" xr:uid="{A92D9895-36AA-404C-90CB-AC7CD7EEB543}">
      <text>
        <r>
          <rPr>
            <sz val="9"/>
            <color indexed="81"/>
            <rFont val="Tahoma"/>
            <family val="2"/>
          </rPr>
          <t>Account_Balance_YTD(acctdept: {Map!I207})</t>
        </r>
      </text>
    </comment>
    <comment ref="K207" authorId="0" shapeId="0" xr:uid="{05875656-600E-4099-A1A0-ECF063DBD2F1}">
      <text>
        <r>
          <rPr>
            <sz val="9"/>
            <color indexed="81"/>
            <rFont val="Tahoma"/>
            <family val="2"/>
          </rPr>
          <t>Account_Balance_YTD(acctdept: {Map!J207})</t>
        </r>
      </text>
    </comment>
    <comment ref="L207" authorId="0" shapeId="0" xr:uid="{241DC510-C46C-40A8-A699-5F2D2A9BA4DA}">
      <text>
        <r>
          <rPr>
            <sz val="9"/>
            <color indexed="81"/>
            <rFont val="Tahoma"/>
            <family val="2"/>
          </rPr>
          <t>Account_Balance_YTD(acctdept: {Map!K207})</t>
        </r>
      </text>
    </comment>
    <comment ref="M207" authorId="0" shapeId="0" xr:uid="{ED8A60D2-FD52-4A37-94F0-8B76713F1070}">
      <text>
        <r>
          <rPr>
            <sz val="9"/>
            <color indexed="81"/>
            <rFont val="Tahoma"/>
            <family val="2"/>
          </rPr>
          <t>Account_Balance_YTD(acctdept: {Map!L207})</t>
        </r>
      </text>
    </comment>
    <comment ref="D208" authorId="0" shapeId="0" xr:uid="{0EF25D54-4A10-4639-BE36-387C0319C49F}">
      <text>
        <r>
          <rPr>
            <sz val="9"/>
            <color indexed="81"/>
            <rFont val="Tahoma"/>
            <family val="2"/>
          </rPr>
          <t>Account_Balance_YTD(acctdept: {Map!C208})</t>
        </r>
      </text>
    </comment>
    <comment ref="E208" authorId="0" shapeId="0" xr:uid="{C5087A09-054F-4306-8296-F9E572844556}">
      <text>
        <r>
          <rPr>
            <sz val="9"/>
            <color indexed="81"/>
            <rFont val="Tahoma"/>
            <family val="2"/>
          </rPr>
          <t>Account_Balance_YTD(acctdept: {Map!D208})</t>
        </r>
      </text>
    </comment>
    <comment ref="F208" authorId="0" shapeId="0" xr:uid="{CADE9671-2F97-4748-88AA-E33B5A375D67}">
      <text>
        <r>
          <rPr>
            <sz val="9"/>
            <color indexed="81"/>
            <rFont val="Tahoma"/>
            <family val="2"/>
          </rPr>
          <t>Account_Balance_YTD(acctdept: {Map!E208})</t>
        </r>
      </text>
    </comment>
    <comment ref="G208" authorId="0" shapeId="0" xr:uid="{26001AA6-BE3A-4B80-949C-D8EDE9F0DF6C}">
      <text>
        <r>
          <rPr>
            <sz val="9"/>
            <color indexed="81"/>
            <rFont val="Tahoma"/>
            <family val="2"/>
          </rPr>
          <t>Account_Balance_YTD(acctdept: {Map!F208})</t>
        </r>
      </text>
    </comment>
    <comment ref="H208" authorId="0" shapeId="0" xr:uid="{F1E82A89-C72D-4B98-BAFA-AD33F718FA18}">
      <text>
        <r>
          <rPr>
            <sz val="9"/>
            <color indexed="81"/>
            <rFont val="Tahoma"/>
            <family val="2"/>
          </rPr>
          <t>Account_Balance_YTD(acctdept: {Map!G208})</t>
        </r>
      </text>
    </comment>
    <comment ref="I208" authorId="0" shapeId="0" xr:uid="{0A3A07CE-F09B-404B-BF33-E8324424E115}">
      <text>
        <r>
          <rPr>
            <sz val="9"/>
            <color indexed="81"/>
            <rFont val="Tahoma"/>
            <family val="2"/>
          </rPr>
          <t>Account_Balance_YTD(acctdept: {Map!H208})</t>
        </r>
      </text>
    </comment>
    <comment ref="J208" authorId="0" shapeId="0" xr:uid="{8EC5474D-263C-4DE0-B33D-247C4CB5D02B}">
      <text>
        <r>
          <rPr>
            <sz val="9"/>
            <color indexed="81"/>
            <rFont val="Tahoma"/>
            <family val="2"/>
          </rPr>
          <t>Account_Balance_YTD(acctdept: {Map!I208})</t>
        </r>
      </text>
    </comment>
    <comment ref="K208" authorId="0" shapeId="0" xr:uid="{774FC087-EC00-43A6-A515-B674F1749858}">
      <text>
        <r>
          <rPr>
            <sz val="9"/>
            <color indexed="81"/>
            <rFont val="Tahoma"/>
            <family val="2"/>
          </rPr>
          <t>Account_Balance_YTD(acctdept: {Map!J208})</t>
        </r>
      </text>
    </comment>
    <comment ref="L208" authorId="0" shapeId="0" xr:uid="{E81ACFC7-1ACD-4792-8EBE-EE7FF10CF4AA}">
      <text>
        <r>
          <rPr>
            <sz val="9"/>
            <color indexed="81"/>
            <rFont val="Tahoma"/>
            <family val="2"/>
          </rPr>
          <t>Account_Balance_YTD(acctdept: {Map!K208})</t>
        </r>
      </text>
    </comment>
    <comment ref="M208" authorId="0" shapeId="0" xr:uid="{574F1CEF-8865-4B87-BA7E-07ED0457110F}">
      <text>
        <r>
          <rPr>
            <sz val="9"/>
            <color indexed="81"/>
            <rFont val="Tahoma"/>
            <family val="2"/>
          </rPr>
          <t>Account_Balance_YTD(acctdept: {Map!L208})</t>
        </r>
      </text>
    </comment>
    <comment ref="D209" authorId="0" shapeId="0" xr:uid="{B2F53FB1-CF4D-4C51-AC04-49684B3C20D4}">
      <text>
        <r>
          <rPr>
            <sz val="9"/>
            <color indexed="81"/>
            <rFont val="Tahoma"/>
            <family val="2"/>
          </rPr>
          <t>Account_Balance_YTD(acctdept: {Map!C209})</t>
        </r>
      </text>
    </comment>
    <comment ref="E209" authorId="0" shapeId="0" xr:uid="{850FDF88-2794-4C2E-B3A1-6E79CFF95E93}">
      <text>
        <r>
          <rPr>
            <sz val="9"/>
            <color indexed="81"/>
            <rFont val="Tahoma"/>
            <family val="2"/>
          </rPr>
          <t>Account_Balance_YTD(acctdept: {Map!D209})</t>
        </r>
      </text>
    </comment>
    <comment ref="F209" authorId="0" shapeId="0" xr:uid="{F67D7B5A-CB64-4016-8D5C-047F631341C9}">
      <text>
        <r>
          <rPr>
            <sz val="9"/>
            <color indexed="81"/>
            <rFont val="Tahoma"/>
            <family val="2"/>
          </rPr>
          <t>Account_Balance_YTD(acctdept: {Map!E209})</t>
        </r>
      </text>
    </comment>
    <comment ref="G209" authorId="0" shapeId="0" xr:uid="{45643808-A66B-47AA-85B2-47AA5020DBFC}">
      <text>
        <r>
          <rPr>
            <sz val="9"/>
            <color indexed="81"/>
            <rFont val="Tahoma"/>
            <family val="2"/>
          </rPr>
          <t>Account_Balance_YTD(acctdept: {Map!F209})</t>
        </r>
      </text>
    </comment>
    <comment ref="H209" authorId="0" shapeId="0" xr:uid="{4C6604E4-D9ED-4D28-8430-52125F56AA4F}">
      <text>
        <r>
          <rPr>
            <sz val="9"/>
            <color indexed="81"/>
            <rFont val="Tahoma"/>
            <family val="2"/>
          </rPr>
          <t>Account_Balance_YTD(acctdept: {Map!G209})</t>
        </r>
      </text>
    </comment>
    <comment ref="I209" authorId="0" shapeId="0" xr:uid="{0B70942D-CE9C-4DF6-9266-BDB3ECD03B2F}">
      <text>
        <r>
          <rPr>
            <sz val="9"/>
            <color indexed="81"/>
            <rFont val="Tahoma"/>
            <family val="2"/>
          </rPr>
          <t>Account_Balance_YTD(acctdept: {Map!H209})</t>
        </r>
      </text>
    </comment>
    <comment ref="J209" authorId="0" shapeId="0" xr:uid="{D2FCD472-5619-45AC-9844-5B16553FC70F}">
      <text>
        <r>
          <rPr>
            <sz val="9"/>
            <color indexed="81"/>
            <rFont val="Tahoma"/>
            <family val="2"/>
          </rPr>
          <t>Account_Balance_YTD(acctdept: {Map!I209})</t>
        </r>
      </text>
    </comment>
    <comment ref="K209" authorId="0" shapeId="0" xr:uid="{94C3BED2-602F-4591-8720-B88C3D0D1A40}">
      <text>
        <r>
          <rPr>
            <sz val="9"/>
            <color indexed="81"/>
            <rFont val="Tahoma"/>
            <family val="2"/>
          </rPr>
          <t>Account_Balance_YTD(acctdept: {Map!J209})</t>
        </r>
      </text>
    </comment>
    <comment ref="L209" authorId="0" shapeId="0" xr:uid="{5E84273E-35D4-4F50-9E7C-1E5209B09C7F}">
      <text>
        <r>
          <rPr>
            <sz val="9"/>
            <color indexed="81"/>
            <rFont val="Tahoma"/>
            <family val="2"/>
          </rPr>
          <t>Account_Balance_YTD(acctdept: {Map!K209})</t>
        </r>
      </text>
    </comment>
    <comment ref="M209" authorId="0" shapeId="0" xr:uid="{DED1E5CE-3D3B-4A41-BB79-0C3AA951449B}">
      <text>
        <r>
          <rPr>
            <sz val="9"/>
            <color indexed="81"/>
            <rFont val="Tahoma"/>
            <family val="2"/>
          </rPr>
          <t>Account_Balance_YTD(acctdept: {Map!L209})</t>
        </r>
      </text>
    </comment>
    <comment ref="D210" authorId="0" shapeId="0" xr:uid="{78795918-BE57-4755-8062-3DA1FD98D36D}">
      <text>
        <r>
          <rPr>
            <sz val="9"/>
            <color indexed="81"/>
            <rFont val="Tahoma"/>
            <family val="2"/>
          </rPr>
          <t>Account_Balance_YTD(acctdept: {Map!C210})</t>
        </r>
      </text>
    </comment>
    <comment ref="E210" authorId="0" shapeId="0" xr:uid="{E3EBE71E-66A5-413E-9698-6E51444285B1}">
      <text>
        <r>
          <rPr>
            <sz val="9"/>
            <color indexed="81"/>
            <rFont val="Tahoma"/>
            <family val="2"/>
          </rPr>
          <t>Account_Balance_YTD(acctdept: {Map!D210})</t>
        </r>
      </text>
    </comment>
    <comment ref="F210" authorId="0" shapeId="0" xr:uid="{EBC71685-03AC-4AD9-83BD-8DF582291A3A}">
      <text>
        <r>
          <rPr>
            <sz val="9"/>
            <color indexed="81"/>
            <rFont val="Tahoma"/>
            <family val="2"/>
          </rPr>
          <t>Account_Balance_YTD(acctdept: {Map!E210})</t>
        </r>
      </text>
    </comment>
    <comment ref="G210" authorId="0" shapeId="0" xr:uid="{7C008FEA-5CED-416B-A5CF-E45B781C32D2}">
      <text>
        <r>
          <rPr>
            <sz val="9"/>
            <color indexed="81"/>
            <rFont val="Tahoma"/>
            <family val="2"/>
          </rPr>
          <t>Account_Balance_YTD(acctdept: {Map!F210})</t>
        </r>
      </text>
    </comment>
    <comment ref="H210" authorId="0" shapeId="0" xr:uid="{875DC72F-60AA-4DD8-BDB4-194A9D8ED36C}">
      <text>
        <r>
          <rPr>
            <sz val="9"/>
            <color indexed="81"/>
            <rFont val="Tahoma"/>
            <family val="2"/>
          </rPr>
          <t>Account_Balance_YTD(acctdept: {Map!G210})</t>
        </r>
      </text>
    </comment>
    <comment ref="I210" authorId="0" shapeId="0" xr:uid="{AA116068-2B10-4DBC-80F4-8EB31CCE82A1}">
      <text>
        <r>
          <rPr>
            <sz val="9"/>
            <color indexed="81"/>
            <rFont val="Tahoma"/>
            <family val="2"/>
          </rPr>
          <t>Account_Balance_YTD(acctdept: {Map!H210})</t>
        </r>
      </text>
    </comment>
    <comment ref="J210" authorId="0" shapeId="0" xr:uid="{C5FC73E2-E765-4858-846F-18EA653A8D5A}">
      <text>
        <r>
          <rPr>
            <sz val="9"/>
            <color indexed="81"/>
            <rFont val="Tahoma"/>
            <family val="2"/>
          </rPr>
          <t>Account_Balance_YTD(acctdept: {Map!I210})</t>
        </r>
      </text>
    </comment>
    <comment ref="K210" authorId="0" shapeId="0" xr:uid="{79431BC5-06B5-44D1-B97A-5789AB054F23}">
      <text>
        <r>
          <rPr>
            <sz val="9"/>
            <color indexed="81"/>
            <rFont val="Tahoma"/>
            <family val="2"/>
          </rPr>
          <t>Account_Balance_YTD(acctdept: {Map!J210})</t>
        </r>
      </text>
    </comment>
    <comment ref="L210" authorId="0" shapeId="0" xr:uid="{554C10A7-FD24-4D92-880C-5236E99F3CCE}">
      <text>
        <r>
          <rPr>
            <sz val="9"/>
            <color indexed="81"/>
            <rFont val="Tahoma"/>
            <family val="2"/>
          </rPr>
          <t>Account_Balance_YTD(acctdept: {Map!K210})</t>
        </r>
      </text>
    </comment>
    <comment ref="M210" authorId="0" shapeId="0" xr:uid="{AB76EE0D-AF8D-47AD-A8EE-528845871813}">
      <text>
        <r>
          <rPr>
            <sz val="9"/>
            <color indexed="81"/>
            <rFont val="Tahoma"/>
            <family val="2"/>
          </rPr>
          <t>Account_Balance_YTD(acctdept: {Map!L210})</t>
        </r>
      </text>
    </comment>
    <comment ref="D211" authorId="0" shapeId="0" xr:uid="{8918225C-854F-4734-80A7-BBFD01058803}">
      <text>
        <r>
          <rPr>
            <sz val="9"/>
            <color indexed="81"/>
            <rFont val="Tahoma"/>
            <family val="2"/>
          </rPr>
          <t>Account_Balance_YTD(acctdept: {Map!C211})</t>
        </r>
      </text>
    </comment>
    <comment ref="E211" authorId="0" shapeId="0" xr:uid="{231D3DB6-A607-4188-B865-A7C459F7EEB2}">
      <text>
        <r>
          <rPr>
            <sz val="9"/>
            <color indexed="81"/>
            <rFont val="Tahoma"/>
            <family val="2"/>
          </rPr>
          <t>Account_Balance_YTD(acctdept: {Map!D211})</t>
        </r>
      </text>
    </comment>
    <comment ref="F211" authorId="0" shapeId="0" xr:uid="{EEABC9A7-24A7-448B-A78B-1FAD2B05C019}">
      <text>
        <r>
          <rPr>
            <sz val="9"/>
            <color indexed="81"/>
            <rFont val="Tahoma"/>
            <family val="2"/>
          </rPr>
          <t>Account_Balance_YTD(acctdept: {Map!E211})</t>
        </r>
      </text>
    </comment>
    <comment ref="G211" authorId="0" shapeId="0" xr:uid="{716A17FE-1ED0-4610-9F90-105D3DDF2763}">
      <text>
        <r>
          <rPr>
            <sz val="9"/>
            <color indexed="81"/>
            <rFont val="Tahoma"/>
            <family val="2"/>
          </rPr>
          <t>Account_Balance_YTD(acctdept: {Map!F211})</t>
        </r>
      </text>
    </comment>
    <comment ref="H211" authorId="0" shapeId="0" xr:uid="{5BCFE838-0562-47A5-B0A1-C15E2CE529BF}">
      <text>
        <r>
          <rPr>
            <sz val="9"/>
            <color indexed="81"/>
            <rFont val="Tahoma"/>
            <family val="2"/>
          </rPr>
          <t>Account_Balance_YTD(acctdept: {Map!G211})</t>
        </r>
      </text>
    </comment>
    <comment ref="I211" authorId="0" shapeId="0" xr:uid="{0CCEED34-E689-4D47-8F8E-EEF2536A4C4B}">
      <text>
        <r>
          <rPr>
            <sz val="9"/>
            <color indexed="81"/>
            <rFont val="Tahoma"/>
            <family val="2"/>
          </rPr>
          <t>Account_Balance_YTD(acctdept: {Map!H211})</t>
        </r>
      </text>
    </comment>
    <comment ref="J211" authorId="0" shapeId="0" xr:uid="{32417A21-605F-44C8-B39B-92ED2EA27A5D}">
      <text>
        <r>
          <rPr>
            <sz val="9"/>
            <color indexed="81"/>
            <rFont val="Tahoma"/>
            <family val="2"/>
          </rPr>
          <t>Account_Balance_YTD(acctdept: {Map!I211})</t>
        </r>
      </text>
    </comment>
    <comment ref="K211" authorId="0" shapeId="0" xr:uid="{042D53BA-BF18-44E2-9498-F9A3F4F116C0}">
      <text>
        <r>
          <rPr>
            <sz val="9"/>
            <color indexed="81"/>
            <rFont val="Tahoma"/>
            <family val="2"/>
          </rPr>
          <t>Account_Balance_YTD(acctdept: {Map!J211})</t>
        </r>
      </text>
    </comment>
    <comment ref="L211" authorId="0" shapeId="0" xr:uid="{508949F0-F950-4FB0-B67F-E9FD4CC1E47A}">
      <text>
        <r>
          <rPr>
            <sz val="9"/>
            <color indexed="81"/>
            <rFont val="Tahoma"/>
            <family val="2"/>
          </rPr>
          <t>Account_Balance_YTD(acctdept: {Map!K211})</t>
        </r>
      </text>
    </comment>
    <comment ref="M211" authorId="0" shapeId="0" xr:uid="{50F9E90C-D849-41A0-A4AC-5C77EDC18231}">
      <text>
        <r>
          <rPr>
            <sz val="9"/>
            <color indexed="81"/>
            <rFont val="Tahoma"/>
            <family val="2"/>
          </rPr>
          <t>Account_Balance_YTD(acctdept: {Map!L211})</t>
        </r>
      </text>
    </comment>
    <comment ref="D212" authorId="0" shapeId="0" xr:uid="{BF4214FC-31FF-415F-BA01-E64D7E50431F}">
      <text>
        <r>
          <rPr>
            <sz val="9"/>
            <color indexed="81"/>
            <rFont val="Tahoma"/>
            <family val="2"/>
          </rPr>
          <t>Account_Balance_YTD(acctdept: {Map!C212})</t>
        </r>
      </text>
    </comment>
    <comment ref="E212" authorId="0" shapeId="0" xr:uid="{D2829BCD-270B-4FBE-9E5E-DC5DE1A88573}">
      <text>
        <r>
          <rPr>
            <sz val="9"/>
            <color indexed="81"/>
            <rFont val="Tahoma"/>
            <family val="2"/>
          </rPr>
          <t>Account_Balance_YTD(acctdept: {Map!D212})</t>
        </r>
      </text>
    </comment>
    <comment ref="F212" authorId="0" shapeId="0" xr:uid="{8337AE8C-2417-4EFB-82E4-7E7E56191829}">
      <text>
        <r>
          <rPr>
            <sz val="9"/>
            <color indexed="81"/>
            <rFont val="Tahoma"/>
            <family val="2"/>
          </rPr>
          <t>Account_Balance_YTD(acctdept: {Map!E212})</t>
        </r>
      </text>
    </comment>
    <comment ref="G212" authorId="0" shapeId="0" xr:uid="{BBA685B7-C8AB-4CC9-BDFD-D6ADB7F18DF4}">
      <text>
        <r>
          <rPr>
            <sz val="9"/>
            <color indexed="81"/>
            <rFont val="Tahoma"/>
            <family val="2"/>
          </rPr>
          <t>Account_Balance_YTD(acctdept: {Map!F212})</t>
        </r>
      </text>
    </comment>
    <comment ref="H212" authorId="0" shapeId="0" xr:uid="{66A09736-59B3-4FC8-8B84-6D11B43EDB90}">
      <text>
        <r>
          <rPr>
            <sz val="9"/>
            <color indexed="81"/>
            <rFont val="Tahoma"/>
            <family val="2"/>
          </rPr>
          <t>Account_Balance_YTD(acctdept: {Map!G212})</t>
        </r>
      </text>
    </comment>
    <comment ref="I212" authorId="0" shapeId="0" xr:uid="{A8E6E8B9-A313-423F-A520-C4F4FD4946DB}">
      <text>
        <r>
          <rPr>
            <sz val="9"/>
            <color indexed="81"/>
            <rFont val="Tahoma"/>
            <family val="2"/>
          </rPr>
          <t>Account_Balance_YTD(acctdept: {Map!H212})</t>
        </r>
      </text>
    </comment>
    <comment ref="J212" authorId="0" shapeId="0" xr:uid="{33F0175D-6E38-4183-BBD3-11C3AD4952DA}">
      <text>
        <r>
          <rPr>
            <sz val="9"/>
            <color indexed="81"/>
            <rFont val="Tahoma"/>
            <family val="2"/>
          </rPr>
          <t>Account_Balance_YTD(acctdept: {Map!I212})</t>
        </r>
      </text>
    </comment>
    <comment ref="K212" authorId="0" shapeId="0" xr:uid="{13F0C037-EECA-4BA9-AF09-4E9E8D290A57}">
      <text>
        <r>
          <rPr>
            <sz val="9"/>
            <color indexed="81"/>
            <rFont val="Tahoma"/>
            <family val="2"/>
          </rPr>
          <t>Account_Balance_YTD(acctdept: {Map!J212})</t>
        </r>
      </text>
    </comment>
    <comment ref="L212" authorId="0" shapeId="0" xr:uid="{99DFD997-B386-4E45-8CEC-FB5FC04A4DD7}">
      <text>
        <r>
          <rPr>
            <sz val="9"/>
            <color indexed="81"/>
            <rFont val="Tahoma"/>
            <family val="2"/>
          </rPr>
          <t>Account_Balance_YTD(acctdept: {Map!K212})</t>
        </r>
      </text>
    </comment>
    <comment ref="M212" authorId="0" shapeId="0" xr:uid="{4E00D48A-62C9-4EE0-9BF0-D4CB31B7CC2B}">
      <text>
        <r>
          <rPr>
            <sz val="9"/>
            <color indexed="81"/>
            <rFont val="Tahoma"/>
            <family val="2"/>
          </rPr>
          <t>Account_Balance_YTD(acctdept: {Map!L212})</t>
        </r>
      </text>
    </comment>
    <comment ref="D213" authorId="0" shapeId="0" xr:uid="{78169DE7-1F83-4AF1-9925-F895993E6981}">
      <text>
        <r>
          <rPr>
            <sz val="9"/>
            <color indexed="81"/>
            <rFont val="Tahoma"/>
            <family val="2"/>
          </rPr>
          <t>Account_Balance_YTD(acctdept: {Map!C213})</t>
        </r>
      </text>
    </comment>
    <comment ref="E213" authorId="0" shapeId="0" xr:uid="{96C467AA-1326-4AFB-B447-920BA6FBB4C8}">
      <text>
        <r>
          <rPr>
            <sz val="9"/>
            <color indexed="81"/>
            <rFont val="Tahoma"/>
            <family val="2"/>
          </rPr>
          <t>Account_Balance_YTD(acctdept: {Map!D213})</t>
        </r>
      </text>
    </comment>
    <comment ref="F213" authorId="0" shapeId="0" xr:uid="{AECDB097-1C91-401A-BA5A-99238E39D2FF}">
      <text>
        <r>
          <rPr>
            <sz val="9"/>
            <color indexed="81"/>
            <rFont val="Tahoma"/>
            <family val="2"/>
          </rPr>
          <t>Account_Balance_YTD(acctdept: {Map!E213})</t>
        </r>
      </text>
    </comment>
    <comment ref="G213" authorId="0" shapeId="0" xr:uid="{44C4E7E1-B34F-4600-B274-667A8AE8A8F2}">
      <text>
        <r>
          <rPr>
            <sz val="9"/>
            <color indexed="81"/>
            <rFont val="Tahoma"/>
            <family val="2"/>
          </rPr>
          <t>Account_Balance_YTD(acctdept: {Map!F213})</t>
        </r>
      </text>
    </comment>
    <comment ref="H213" authorId="0" shapeId="0" xr:uid="{2F44D30C-AB02-42D5-9052-B09C6D247752}">
      <text>
        <r>
          <rPr>
            <sz val="9"/>
            <color indexed="81"/>
            <rFont val="Tahoma"/>
            <family val="2"/>
          </rPr>
          <t>Account_Balance_YTD(acctdept: {Map!G213})</t>
        </r>
      </text>
    </comment>
    <comment ref="I213" authorId="0" shapeId="0" xr:uid="{FD960EE7-B6EC-4D37-8C19-9D675398FE68}">
      <text>
        <r>
          <rPr>
            <sz val="9"/>
            <color indexed="81"/>
            <rFont val="Tahoma"/>
            <family val="2"/>
          </rPr>
          <t>Account_Balance_YTD(acctdept: {Map!H213})</t>
        </r>
      </text>
    </comment>
    <comment ref="J213" authorId="0" shapeId="0" xr:uid="{CDDBD05B-0434-425A-840A-ECEA246C243E}">
      <text>
        <r>
          <rPr>
            <sz val="9"/>
            <color indexed="81"/>
            <rFont val="Tahoma"/>
            <family val="2"/>
          </rPr>
          <t>Account_Balance_YTD(acctdept: {Map!I213})</t>
        </r>
      </text>
    </comment>
    <comment ref="K213" authorId="0" shapeId="0" xr:uid="{72200CA5-61D5-410B-8FB1-8CC7941D586D}">
      <text>
        <r>
          <rPr>
            <sz val="9"/>
            <color indexed="81"/>
            <rFont val="Tahoma"/>
            <family val="2"/>
          </rPr>
          <t>Account_Balance_YTD(acctdept: {Map!J213})</t>
        </r>
      </text>
    </comment>
    <comment ref="L213" authorId="0" shapeId="0" xr:uid="{82248C60-75DF-4EE4-883F-B892387DF862}">
      <text>
        <r>
          <rPr>
            <sz val="9"/>
            <color indexed="81"/>
            <rFont val="Tahoma"/>
            <family val="2"/>
          </rPr>
          <t>Account_Balance_YTD(acctdept: {Map!K213})</t>
        </r>
      </text>
    </comment>
    <comment ref="M213" authorId="0" shapeId="0" xr:uid="{E0E97028-00DF-49B6-9B07-ACC69781D893}">
      <text>
        <r>
          <rPr>
            <sz val="9"/>
            <color indexed="81"/>
            <rFont val="Tahoma"/>
            <family val="2"/>
          </rPr>
          <t>Account_Balance_YTD(acctdept: {Map!L213})</t>
        </r>
      </text>
    </comment>
    <comment ref="D214" authorId="0" shapeId="0" xr:uid="{A8EAD9E3-B9E3-413F-86AA-1F5655171351}">
      <text>
        <r>
          <rPr>
            <sz val="9"/>
            <color indexed="81"/>
            <rFont val="Tahoma"/>
            <family val="2"/>
          </rPr>
          <t>Account_Balance_YTD(acctdept: {Map!C214})</t>
        </r>
      </text>
    </comment>
    <comment ref="E214" authorId="0" shapeId="0" xr:uid="{7C9BD160-3B0A-4975-BA7E-2483902916D4}">
      <text>
        <r>
          <rPr>
            <sz val="9"/>
            <color indexed="81"/>
            <rFont val="Tahoma"/>
            <family val="2"/>
          </rPr>
          <t>Account_Balance_YTD(acctdept: {Map!D214})</t>
        </r>
      </text>
    </comment>
    <comment ref="F214" authorId="0" shapeId="0" xr:uid="{C0397505-B494-4D4F-AD87-F96C39F4BAA6}">
      <text>
        <r>
          <rPr>
            <sz val="9"/>
            <color indexed="81"/>
            <rFont val="Tahoma"/>
            <family val="2"/>
          </rPr>
          <t>Account_Balance_YTD(acctdept: {Map!E214})</t>
        </r>
      </text>
    </comment>
    <comment ref="G214" authorId="0" shapeId="0" xr:uid="{92B058BA-53F6-4251-920A-4F364195AACC}">
      <text>
        <r>
          <rPr>
            <sz val="9"/>
            <color indexed="81"/>
            <rFont val="Tahoma"/>
            <family val="2"/>
          </rPr>
          <t>Account_Balance_YTD(acctdept: {Map!F214})</t>
        </r>
      </text>
    </comment>
    <comment ref="H214" authorId="0" shapeId="0" xr:uid="{1E29447D-27A8-4F61-B29E-711AA89686F9}">
      <text>
        <r>
          <rPr>
            <sz val="9"/>
            <color indexed="81"/>
            <rFont val="Tahoma"/>
            <family val="2"/>
          </rPr>
          <t>Account_Balance_YTD(acctdept: {Map!G214})</t>
        </r>
      </text>
    </comment>
    <comment ref="I214" authorId="0" shapeId="0" xr:uid="{F60529D6-FCE7-439C-B012-CC9300E7D1FC}">
      <text>
        <r>
          <rPr>
            <sz val="9"/>
            <color indexed="81"/>
            <rFont val="Tahoma"/>
            <family val="2"/>
          </rPr>
          <t>Account_Balance_YTD(acctdept: {Map!H214})</t>
        </r>
      </text>
    </comment>
    <comment ref="J214" authorId="0" shapeId="0" xr:uid="{D92A3F44-5D19-4065-B108-F68C65F54608}">
      <text>
        <r>
          <rPr>
            <sz val="9"/>
            <color indexed="81"/>
            <rFont val="Tahoma"/>
            <family val="2"/>
          </rPr>
          <t>Account_Balance_YTD(acctdept: {Map!I214})</t>
        </r>
      </text>
    </comment>
    <comment ref="K214" authorId="0" shapeId="0" xr:uid="{CA28CE43-2C90-4C49-AB2A-B56793C9FA5A}">
      <text>
        <r>
          <rPr>
            <sz val="9"/>
            <color indexed="81"/>
            <rFont val="Tahoma"/>
            <family val="2"/>
          </rPr>
          <t>Account_Balance_YTD(acctdept: {Map!J214})</t>
        </r>
      </text>
    </comment>
    <comment ref="L214" authorId="0" shapeId="0" xr:uid="{F81D9DE0-4471-496E-8FDC-A8F7E1777643}">
      <text>
        <r>
          <rPr>
            <sz val="9"/>
            <color indexed="81"/>
            <rFont val="Tahoma"/>
            <family val="2"/>
          </rPr>
          <t>Account_Balance_YTD(acctdept: {Map!K214})</t>
        </r>
      </text>
    </comment>
    <comment ref="M214" authorId="0" shapeId="0" xr:uid="{B583DFE7-B14B-46C1-8F07-37AD433D7C90}">
      <text>
        <r>
          <rPr>
            <sz val="9"/>
            <color indexed="81"/>
            <rFont val="Tahoma"/>
            <family val="2"/>
          </rPr>
          <t>Account_Balance_YTD(acctdept: {Map!L214})</t>
        </r>
      </text>
    </comment>
    <comment ref="D215" authorId="0" shapeId="0" xr:uid="{F0A1C068-AC84-4715-9651-92F59FC39094}">
      <text>
        <r>
          <rPr>
            <sz val="9"/>
            <color indexed="81"/>
            <rFont val="Tahoma"/>
            <family val="2"/>
          </rPr>
          <t>Account_Balance_YTD(acctdept: {Map!C215})</t>
        </r>
      </text>
    </comment>
    <comment ref="E215" authorId="0" shapeId="0" xr:uid="{3B29A042-0C16-4FD1-B45E-0ADC15F227D7}">
      <text>
        <r>
          <rPr>
            <sz val="9"/>
            <color indexed="81"/>
            <rFont val="Tahoma"/>
            <family val="2"/>
          </rPr>
          <t>Account_Balance_YTD(acctdept: {Map!D215})</t>
        </r>
      </text>
    </comment>
    <comment ref="F215" authorId="0" shapeId="0" xr:uid="{C99B0D25-8D3A-48E5-9613-50D88099A07F}">
      <text>
        <r>
          <rPr>
            <sz val="9"/>
            <color indexed="81"/>
            <rFont val="Tahoma"/>
            <family val="2"/>
          </rPr>
          <t>Account_Balance_YTD(acctdept: {Map!E215})</t>
        </r>
      </text>
    </comment>
    <comment ref="G215" authorId="0" shapeId="0" xr:uid="{6A356699-BECF-4A17-AC41-8481202820AE}">
      <text>
        <r>
          <rPr>
            <sz val="9"/>
            <color indexed="81"/>
            <rFont val="Tahoma"/>
            <family val="2"/>
          </rPr>
          <t>Account_Balance_YTD(acctdept: {Map!F215})</t>
        </r>
      </text>
    </comment>
    <comment ref="H215" authorId="0" shapeId="0" xr:uid="{613C591F-4332-4118-AB25-80131B5C96F9}">
      <text>
        <r>
          <rPr>
            <sz val="9"/>
            <color indexed="81"/>
            <rFont val="Tahoma"/>
            <family val="2"/>
          </rPr>
          <t>Account_Balance_YTD(acctdept: {Map!G215})</t>
        </r>
      </text>
    </comment>
    <comment ref="I215" authorId="0" shapeId="0" xr:uid="{B2488010-34EE-4E26-81FB-55A71AD86D70}">
      <text>
        <r>
          <rPr>
            <sz val="9"/>
            <color indexed="81"/>
            <rFont val="Tahoma"/>
            <family val="2"/>
          </rPr>
          <t>Account_Balance_YTD(acctdept: {Map!H215})</t>
        </r>
      </text>
    </comment>
    <comment ref="J215" authorId="0" shapeId="0" xr:uid="{4B493287-1D35-4732-A482-0359D54437BA}">
      <text>
        <r>
          <rPr>
            <sz val="9"/>
            <color indexed="81"/>
            <rFont val="Tahoma"/>
            <family val="2"/>
          </rPr>
          <t>Account_Balance_YTD(acctdept: {Map!I215})</t>
        </r>
      </text>
    </comment>
    <comment ref="K215" authorId="0" shapeId="0" xr:uid="{2FE8CA70-CB40-4B3C-B16F-AF4E25BE4828}">
      <text>
        <r>
          <rPr>
            <sz val="9"/>
            <color indexed="81"/>
            <rFont val="Tahoma"/>
            <family val="2"/>
          </rPr>
          <t>Account_Balance_YTD(acctdept: {Map!J215})</t>
        </r>
      </text>
    </comment>
    <comment ref="L215" authorId="0" shapeId="0" xr:uid="{0FCE7F9B-CF6D-4E3D-896B-01CF4613370A}">
      <text>
        <r>
          <rPr>
            <sz val="9"/>
            <color indexed="81"/>
            <rFont val="Tahoma"/>
            <family val="2"/>
          </rPr>
          <t>Account_Balance_YTD(acctdept: {Map!K215})</t>
        </r>
      </text>
    </comment>
    <comment ref="M215" authorId="0" shapeId="0" xr:uid="{81BC7818-1F29-4D00-8CC2-DDA0F4FA48ED}">
      <text>
        <r>
          <rPr>
            <sz val="9"/>
            <color indexed="81"/>
            <rFont val="Tahoma"/>
            <family val="2"/>
          </rPr>
          <t>Account_Balance_YTD(acctdept: {Map!L215})</t>
        </r>
      </text>
    </comment>
    <comment ref="D216" authorId="0" shapeId="0" xr:uid="{9B2844B3-CBCD-4806-8F53-2061DF50168F}">
      <text>
        <r>
          <rPr>
            <sz val="9"/>
            <color indexed="81"/>
            <rFont val="Tahoma"/>
            <family val="2"/>
          </rPr>
          <t>Account_Balance_YTD(acctdept: {Map!C216})</t>
        </r>
      </text>
    </comment>
    <comment ref="E216" authorId="0" shapeId="0" xr:uid="{E948A0FE-16D0-492A-8EA3-E9245183341D}">
      <text>
        <r>
          <rPr>
            <sz val="9"/>
            <color indexed="81"/>
            <rFont val="Tahoma"/>
            <family val="2"/>
          </rPr>
          <t>Account_Balance_YTD(acctdept: {Map!D216})</t>
        </r>
      </text>
    </comment>
    <comment ref="F216" authorId="0" shapeId="0" xr:uid="{A3A168C5-C907-4B70-97C0-F1BBFA98572E}">
      <text>
        <r>
          <rPr>
            <sz val="9"/>
            <color indexed="81"/>
            <rFont val="Tahoma"/>
            <family val="2"/>
          </rPr>
          <t>Account_Balance_YTD(acctdept: {Map!E216})</t>
        </r>
      </text>
    </comment>
    <comment ref="G216" authorId="0" shapeId="0" xr:uid="{0A9EB2B2-7738-48B3-8976-4E637CEFB9E0}">
      <text>
        <r>
          <rPr>
            <sz val="9"/>
            <color indexed="81"/>
            <rFont val="Tahoma"/>
            <family val="2"/>
          </rPr>
          <t>Account_Balance_YTD(acctdept: {Map!F216})</t>
        </r>
      </text>
    </comment>
    <comment ref="H216" authorId="0" shapeId="0" xr:uid="{F8BE50FB-0B66-4345-9C22-C21459264BFE}">
      <text>
        <r>
          <rPr>
            <sz val="9"/>
            <color indexed="81"/>
            <rFont val="Tahoma"/>
            <family val="2"/>
          </rPr>
          <t>Account_Balance_YTD(acctdept: {Map!G216})</t>
        </r>
      </text>
    </comment>
    <comment ref="I216" authorId="0" shapeId="0" xr:uid="{4940EEE1-57E8-498B-AF1F-18E554BEB945}">
      <text>
        <r>
          <rPr>
            <sz val="9"/>
            <color indexed="81"/>
            <rFont val="Tahoma"/>
            <family val="2"/>
          </rPr>
          <t>Account_Balance_YTD(acctdept: {Map!H216})</t>
        </r>
      </text>
    </comment>
    <comment ref="J216" authorId="0" shapeId="0" xr:uid="{4F5CFD3E-5609-47E3-A461-7AB5035261BF}">
      <text>
        <r>
          <rPr>
            <sz val="9"/>
            <color indexed="81"/>
            <rFont val="Tahoma"/>
            <family val="2"/>
          </rPr>
          <t>Account_Balance_YTD(acctdept: {Map!I216})</t>
        </r>
      </text>
    </comment>
    <comment ref="K216" authorId="0" shapeId="0" xr:uid="{1ACB8D64-A32F-48CE-9EF6-2561B4EB354D}">
      <text>
        <r>
          <rPr>
            <sz val="9"/>
            <color indexed="81"/>
            <rFont val="Tahoma"/>
            <family val="2"/>
          </rPr>
          <t>Account_Balance_YTD(acctdept: {Map!J216})</t>
        </r>
      </text>
    </comment>
    <comment ref="L216" authorId="0" shapeId="0" xr:uid="{8304E75A-EC35-4ACA-B005-2B7A53BF88F8}">
      <text>
        <r>
          <rPr>
            <sz val="9"/>
            <color indexed="81"/>
            <rFont val="Tahoma"/>
            <family val="2"/>
          </rPr>
          <t>Account_Balance_YTD(acctdept: {Map!K216})</t>
        </r>
      </text>
    </comment>
    <comment ref="M216" authorId="0" shapeId="0" xr:uid="{0A7304D3-A27A-47DA-A662-3BFAC07E1283}">
      <text>
        <r>
          <rPr>
            <sz val="9"/>
            <color indexed="81"/>
            <rFont val="Tahoma"/>
            <family val="2"/>
          </rPr>
          <t>Account_Balance_YTD(acctdept: {Map!L216})</t>
        </r>
      </text>
    </comment>
    <comment ref="D217" authorId="0" shapeId="0" xr:uid="{374204A3-79E4-4CEC-BCCE-2FCB3B720020}">
      <text>
        <r>
          <rPr>
            <sz val="9"/>
            <color indexed="81"/>
            <rFont val="Tahoma"/>
            <family val="2"/>
          </rPr>
          <t>Account_Balance_YTD(acctdept: {Map!C217})</t>
        </r>
      </text>
    </comment>
    <comment ref="E217" authorId="0" shapeId="0" xr:uid="{8D7B1028-BCB3-4075-901B-BBCA1A58C98B}">
      <text>
        <r>
          <rPr>
            <sz val="9"/>
            <color indexed="81"/>
            <rFont val="Tahoma"/>
            <family val="2"/>
          </rPr>
          <t>Account_Balance_YTD(acctdept: {Map!D217})</t>
        </r>
      </text>
    </comment>
    <comment ref="F217" authorId="0" shapeId="0" xr:uid="{FE73D239-D563-4538-B69C-6C1AF2BDF7E0}">
      <text>
        <r>
          <rPr>
            <sz val="9"/>
            <color indexed="81"/>
            <rFont val="Tahoma"/>
            <family val="2"/>
          </rPr>
          <t>Account_Balance_YTD(acctdept: {Map!E217})</t>
        </r>
      </text>
    </comment>
    <comment ref="G217" authorId="0" shapeId="0" xr:uid="{6E095B52-ECF5-4A86-B639-A44C062E46F3}">
      <text>
        <r>
          <rPr>
            <sz val="9"/>
            <color indexed="81"/>
            <rFont val="Tahoma"/>
            <family val="2"/>
          </rPr>
          <t>Account_Balance_YTD(acctdept: {Map!F217})</t>
        </r>
      </text>
    </comment>
    <comment ref="H217" authorId="0" shapeId="0" xr:uid="{40B4EC4B-1396-497E-8093-9624D5665873}">
      <text>
        <r>
          <rPr>
            <sz val="9"/>
            <color indexed="81"/>
            <rFont val="Tahoma"/>
            <family val="2"/>
          </rPr>
          <t>Account_Balance_YTD(acctdept: {Map!G217})</t>
        </r>
      </text>
    </comment>
    <comment ref="I217" authorId="0" shapeId="0" xr:uid="{7B53B0C0-D69C-49E6-9415-4D7CB1EB29AF}">
      <text>
        <r>
          <rPr>
            <sz val="9"/>
            <color indexed="81"/>
            <rFont val="Tahoma"/>
            <family val="2"/>
          </rPr>
          <t>Account_Balance_YTD(acctdept: {Map!H217})</t>
        </r>
      </text>
    </comment>
    <comment ref="J217" authorId="0" shapeId="0" xr:uid="{0244A8FC-5D69-4DE4-8B8D-3FF61FA57B3C}">
      <text>
        <r>
          <rPr>
            <sz val="9"/>
            <color indexed="81"/>
            <rFont val="Tahoma"/>
            <family val="2"/>
          </rPr>
          <t>Account_Balance_YTD(acctdept: {Map!I217})</t>
        </r>
      </text>
    </comment>
    <comment ref="K217" authorId="0" shapeId="0" xr:uid="{B7AEDE43-C446-4758-BC54-7B78C18E231B}">
      <text>
        <r>
          <rPr>
            <sz val="9"/>
            <color indexed="81"/>
            <rFont val="Tahoma"/>
            <family val="2"/>
          </rPr>
          <t>Account_Balance_YTD(acctdept: {Map!J217})</t>
        </r>
      </text>
    </comment>
    <comment ref="L217" authorId="0" shapeId="0" xr:uid="{AF1F351B-5C58-4BEF-A2E9-3F3C1B2C6157}">
      <text>
        <r>
          <rPr>
            <sz val="9"/>
            <color indexed="81"/>
            <rFont val="Tahoma"/>
            <family val="2"/>
          </rPr>
          <t>Account_Balance_YTD(acctdept: {Map!K217})</t>
        </r>
      </text>
    </comment>
    <comment ref="M217" authorId="0" shapeId="0" xr:uid="{AA352D6B-5249-420F-BF8B-FCE8F13BE6F9}">
      <text>
        <r>
          <rPr>
            <sz val="9"/>
            <color indexed="81"/>
            <rFont val="Tahoma"/>
            <family val="2"/>
          </rPr>
          <t>Account_Balance_YTD(acctdept: {Map!L217})</t>
        </r>
      </text>
    </comment>
    <comment ref="D218" authorId="0" shapeId="0" xr:uid="{F1EAE882-A79F-4A2D-9369-3E4310191721}">
      <text>
        <r>
          <rPr>
            <sz val="9"/>
            <color indexed="81"/>
            <rFont val="Tahoma"/>
            <family val="2"/>
          </rPr>
          <t>Account_Balance_YTD(acctdept: {Map!C218})</t>
        </r>
      </text>
    </comment>
    <comment ref="E218" authorId="0" shapeId="0" xr:uid="{F89CA381-6FDB-4FC3-9C4E-64CF19E69BD0}">
      <text>
        <r>
          <rPr>
            <sz val="9"/>
            <color indexed="81"/>
            <rFont val="Tahoma"/>
            <family val="2"/>
          </rPr>
          <t>Account_Balance_YTD(acctdept: {Map!D218})</t>
        </r>
      </text>
    </comment>
    <comment ref="F218" authorId="0" shapeId="0" xr:uid="{00C3C379-6DAD-404B-80B0-77A504734342}">
      <text>
        <r>
          <rPr>
            <sz val="9"/>
            <color indexed="81"/>
            <rFont val="Tahoma"/>
            <family val="2"/>
          </rPr>
          <t>Account_Balance_YTD(acctdept: {Map!E218})</t>
        </r>
      </text>
    </comment>
    <comment ref="G218" authorId="0" shapeId="0" xr:uid="{A2CDBD28-D1D1-44BC-A95A-5EB6A4BDC55A}">
      <text>
        <r>
          <rPr>
            <sz val="9"/>
            <color indexed="81"/>
            <rFont val="Tahoma"/>
            <family val="2"/>
          </rPr>
          <t>Account_Balance_YTD(acctdept: {Map!F218})</t>
        </r>
      </text>
    </comment>
    <comment ref="H218" authorId="0" shapeId="0" xr:uid="{38111870-C9AD-4849-B26A-43CA2A74C5A1}">
      <text>
        <r>
          <rPr>
            <sz val="9"/>
            <color indexed="81"/>
            <rFont val="Tahoma"/>
            <family val="2"/>
          </rPr>
          <t>Account_Balance_YTD(acctdept: {Map!G218})</t>
        </r>
      </text>
    </comment>
    <comment ref="I218" authorId="0" shapeId="0" xr:uid="{CCE0A402-39A5-4720-BE08-978C2EE4B50B}">
      <text>
        <r>
          <rPr>
            <sz val="9"/>
            <color indexed="81"/>
            <rFont val="Tahoma"/>
            <family val="2"/>
          </rPr>
          <t>Account_Balance_YTD(acctdept: {Map!H218})</t>
        </r>
      </text>
    </comment>
    <comment ref="J218" authorId="0" shapeId="0" xr:uid="{5884B513-051B-4202-8470-6B3A374F00D3}">
      <text>
        <r>
          <rPr>
            <sz val="9"/>
            <color indexed="81"/>
            <rFont val="Tahoma"/>
            <family val="2"/>
          </rPr>
          <t>Account_Balance_YTD(acctdept: {Map!I218})</t>
        </r>
      </text>
    </comment>
    <comment ref="K218" authorId="0" shapeId="0" xr:uid="{B25323F1-06AB-4613-8392-8CCCEABF85E2}">
      <text>
        <r>
          <rPr>
            <sz val="9"/>
            <color indexed="81"/>
            <rFont val="Tahoma"/>
            <family val="2"/>
          </rPr>
          <t>Account_Balance_YTD(acctdept: {Map!J218})</t>
        </r>
      </text>
    </comment>
    <comment ref="L218" authorId="0" shapeId="0" xr:uid="{5D43EF7C-956F-45FA-82D2-3CDEA7789CF8}">
      <text>
        <r>
          <rPr>
            <sz val="9"/>
            <color indexed="81"/>
            <rFont val="Tahoma"/>
            <family val="2"/>
          </rPr>
          <t>Account_Balance_YTD(acctdept: {Map!K218})</t>
        </r>
      </text>
    </comment>
    <comment ref="M218" authorId="0" shapeId="0" xr:uid="{032785CD-BE5E-459E-A652-C1E158BE9522}">
      <text>
        <r>
          <rPr>
            <sz val="9"/>
            <color indexed="81"/>
            <rFont val="Tahoma"/>
            <family val="2"/>
          </rPr>
          <t>Account_Balance_YTD(acctdept: {Map!L218})</t>
        </r>
      </text>
    </comment>
    <comment ref="D219" authorId="0" shapeId="0" xr:uid="{8C44E41D-DB0E-4841-891A-14F187AE5882}">
      <text>
        <r>
          <rPr>
            <sz val="9"/>
            <color indexed="81"/>
            <rFont val="Tahoma"/>
            <family val="2"/>
          </rPr>
          <t>Account_Balance_YTD(acctdept: {Map!C219})</t>
        </r>
      </text>
    </comment>
    <comment ref="E219" authorId="0" shapeId="0" xr:uid="{A4892FE7-1886-45DC-9CF1-C0250C6CF3F6}">
      <text>
        <r>
          <rPr>
            <sz val="9"/>
            <color indexed="81"/>
            <rFont val="Tahoma"/>
            <family val="2"/>
          </rPr>
          <t>Account_Balance_YTD(acctdept: {Map!D219})</t>
        </r>
      </text>
    </comment>
    <comment ref="F219" authorId="0" shapeId="0" xr:uid="{A1613BE1-0A7F-4DAF-9720-C434F977D7E1}">
      <text>
        <r>
          <rPr>
            <sz val="9"/>
            <color indexed="81"/>
            <rFont val="Tahoma"/>
            <family val="2"/>
          </rPr>
          <t>Account_Balance_YTD(acctdept: {Map!E219})</t>
        </r>
      </text>
    </comment>
    <comment ref="G219" authorId="0" shapeId="0" xr:uid="{EFC9D090-E48A-4F3B-949D-C9C000E26E2B}">
      <text>
        <r>
          <rPr>
            <sz val="9"/>
            <color indexed="81"/>
            <rFont val="Tahoma"/>
            <family val="2"/>
          </rPr>
          <t>Account_Balance_YTD(acctdept: {Map!F219})</t>
        </r>
      </text>
    </comment>
    <comment ref="H219" authorId="0" shapeId="0" xr:uid="{CA4288DC-D272-452B-86D2-C46DE2644467}">
      <text>
        <r>
          <rPr>
            <sz val="9"/>
            <color indexed="81"/>
            <rFont val="Tahoma"/>
            <family val="2"/>
          </rPr>
          <t>Account_Balance_YTD(acctdept: {Map!G219})</t>
        </r>
      </text>
    </comment>
    <comment ref="I219" authorId="0" shapeId="0" xr:uid="{07677E56-868C-4F40-B8B8-F54A2CE003C3}">
      <text>
        <r>
          <rPr>
            <sz val="9"/>
            <color indexed="81"/>
            <rFont val="Tahoma"/>
            <family val="2"/>
          </rPr>
          <t>Account_Balance_YTD(acctdept: {Map!H219})</t>
        </r>
      </text>
    </comment>
    <comment ref="J219" authorId="0" shapeId="0" xr:uid="{A4FE6411-EFF7-48BF-953C-1A80E7609D75}">
      <text>
        <r>
          <rPr>
            <sz val="9"/>
            <color indexed="81"/>
            <rFont val="Tahoma"/>
            <family val="2"/>
          </rPr>
          <t>Account_Balance_YTD(acctdept: {Map!I219})</t>
        </r>
      </text>
    </comment>
    <comment ref="K219" authorId="0" shapeId="0" xr:uid="{580F0880-B16A-4BF3-A559-0D63266D2175}">
      <text>
        <r>
          <rPr>
            <sz val="9"/>
            <color indexed="81"/>
            <rFont val="Tahoma"/>
            <family val="2"/>
          </rPr>
          <t>Account_Balance_YTD(acctdept: {Map!J219})</t>
        </r>
      </text>
    </comment>
    <comment ref="L219" authorId="0" shapeId="0" xr:uid="{9F754B56-7960-4660-BFE9-E40D811182F6}">
      <text>
        <r>
          <rPr>
            <sz val="9"/>
            <color indexed="81"/>
            <rFont val="Tahoma"/>
            <family val="2"/>
          </rPr>
          <t>Account_Balance_YTD(acctdept: {Map!K219})</t>
        </r>
      </text>
    </comment>
    <comment ref="M219" authorId="0" shapeId="0" xr:uid="{18B8DB26-9888-4789-B329-241AD45406F3}">
      <text>
        <r>
          <rPr>
            <sz val="9"/>
            <color indexed="81"/>
            <rFont val="Tahoma"/>
            <family val="2"/>
          </rPr>
          <t>Account_Balance_YTD(acctdept: {Map!L219})</t>
        </r>
      </text>
    </comment>
    <comment ref="D220" authorId="0" shapeId="0" xr:uid="{0B088500-BEE5-4D44-8E4A-38488A24C18A}">
      <text>
        <r>
          <rPr>
            <sz val="9"/>
            <color indexed="81"/>
            <rFont val="Tahoma"/>
            <family val="2"/>
          </rPr>
          <t>Account_Balance_YTD(acctdept: {Map!C220})</t>
        </r>
      </text>
    </comment>
    <comment ref="E220" authorId="0" shapeId="0" xr:uid="{C81A2537-F19B-49E3-A250-7BB76641783F}">
      <text>
        <r>
          <rPr>
            <sz val="9"/>
            <color indexed="81"/>
            <rFont val="Tahoma"/>
            <family val="2"/>
          </rPr>
          <t>Account_Balance_YTD(acctdept: {Map!D220})</t>
        </r>
      </text>
    </comment>
    <comment ref="F220" authorId="0" shapeId="0" xr:uid="{FC226153-4542-4806-83D2-1612BC631CB9}">
      <text>
        <r>
          <rPr>
            <sz val="9"/>
            <color indexed="81"/>
            <rFont val="Tahoma"/>
            <family val="2"/>
          </rPr>
          <t>Account_Balance_YTD(acctdept: {Map!E220})</t>
        </r>
      </text>
    </comment>
    <comment ref="G220" authorId="0" shapeId="0" xr:uid="{659469BE-416D-4B52-99B8-C63CD3638513}">
      <text>
        <r>
          <rPr>
            <sz val="9"/>
            <color indexed="81"/>
            <rFont val="Tahoma"/>
            <family val="2"/>
          </rPr>
          <t>Account_Balance_YTD(acctdept: {Map!F220})</t>
        </r>
      </text>
    </comment>
    <comment ref="H220" authorId="0" shapeId="0" xr:uid="{EF4A2576-0E5E-4AB1-93D1-C978665D5D86}">
      <text>
        <r>
          <rPr>
            <sz val="9"/>
            <color indexed="81"/>
            <rFont val="Tahoma"/>
            <family val="2"/>
          </rPr>
          <t>Account_Balance_YTD(acctdept: {Map!G220})</t>
        </r>
      </text>
    </comment>
    <comment ref="I220" authorId="0" shapeId="0" xr:uid="{31724F9B-911B-4C90-86E4-51005808C56E}">
      <text>
        <r>
          <rPr>
            <sz val="9"/>
            <color indexed="81"/>
            <rFont val="Tahoma"/>
            <family val="2"/>
          </rPr>
          <t>Account_Balance_YTD(acctdept: {Map!H220})</t>
        </r>
      </text>
    </comment>
    <comment ref="J220" authorId="0" shapeId="0" xr:uid="{CD7C05B4-DBD3-492D-9E01-B35E11986090}">
      <text>
        <r>
          <rPr>
            <sz val="9"/>
            <color indexed="81"/>
            <rFont val="Tahoma"/>
            <family val="2"/>
          </rPr>
          <t>Account_Balance_YTD(acctdept: {Map!I220})</t>
        </r>
      </text>
    </comment>
    <comment ref="K220" authorId="0" shapeId="0" xr:uid="{9941924C-C6CE-418E-9AFA-9382F8AADF1F}">
      <text>
        <r>
          <rPr>
            <sz val="9"/>
            <color indexed="81"/>
            <rFont val="Tahoma"/>
            <family val="2"/>
          </rPr>
          <t>Account_Balance_YTD(acctdept: {Map!J220})</t>
        </r>
      </text>
    </comment>
    <comment ref="L220" authorId="0" shapeId="0" xr:uid="{DC752840-38EA-49C3-BEA0-87E612541CF1}">
      <text>
        <r>
          <rPr>
            <sz val="9"/>
            <color indexed="81"/>
            <rFont val="Tahoma"/>
            <family val="2"/>
          </rPr>
          <t>Account_Balance_YTD(acctdept: {Map!K220})</t>
        </r>
      </text>
    </comment>
    <comment ref="M220" authorId="0" shapeId="0" xr:uid="{26799622-18A5-40EB-AD88-25411A21E15E}">
      <text>
        <r>
          <rPr>
            <sz val="9"/>
            <color indexed="81"/>
            <rFont val="Tahoma"/>
            <family val="2"/>
          </rPr>
          <t>Account_Balance_YTD(acctdept: {Map!L220})</t>
        </r>
      </text>
    </comment>
    <comment ref="D221" authorId="0" shapeId="0" xr:uid="{6A5E135D-0CBB-40F9-83BE-F0CC25CF03FC}">
      <text>
        <r>
          <rPr>
            <sz val="9"/>
            <color indexed="81"/>
            <rFont val="Tahoma"/>
            <family val="2"/>
          </rPr>
          <t>Account_Balance_YTD(acctdept: {Map!C221})</t>
        </r>
      </text>
    </comment>
    <comment ref="E221" authorId="0" shapeId="0" xr:uid="{7BEB0588-FF45-42DF-A3E4-4983DA7F5DCE}">
      <text>
        <r>
          <rPr>
            <sz val="9"/>
            <color indexed="81"/>
            <rFont val="Tahoma"/>
            <family val="2"/>
          </rPr>
          <t>Account_Balance_YTD(acctdept: {Map!D221})</t>
        </r>
      </text>
    </comment>
    <comment ref="F221" authorId="0" shapeId="0" xr:uid="{82660A41-EFD6-41ED-A713-3E0670FB2B7C}">
      <text>
        <r>
          <rPr>
            <sz val="9"/>
            <color indexed="81"/>
            <rFont val="Tahoma"/>
            <family val="2"/>
          </rPr>
          <t>Account_Balance_YTD(acctdept: {Map!E221})</t>
        </r>
      </text>
    </comment>
    <comment ref="G221" authorId="0" shapeId="0" xr:uid="{3B6598C0-7C48-4B9C-B80E-04FD1CF36A84}">
      <text>
        <r>
          <rPr>
            <sz val="9"/>
            <color indexed="81"/>
            <rFont val="Tahoma"/>
            <family val="2"/>
          </rPr>
          <t>Account_Balance_YTD(acctdept: {Map!F221})</t>
        </r>
      </text>
    </comment>
    <comment ref="H221" authorId="0" shapeId="0" xr:uid="{42DEF37B-B313-4796-89C5-1A8A4C176164}">
      <text>
        <r>
          <rPr>
            <sz val="9"/>
            <color indexed="81"/>
            <rFont val="Tahoma"/>
            <family val="2"/>
          </rPr>
          <t>Account_Balance_YTD(acctdept: {Map!G221})</t>
        </r>
      </text>
    </comment>
    <comment ref="I221" authorId="0" shapeId="0" xr:uid="{4B789567-66F1-4AE8-B180-EF5B989D9A6E}">
      <text>
        <r>
          <rPr>
            <sz val="9"/>
            <color indexed="81"/>
            <rFont val="Tahoma"/>
            <family val="2"/>
          </rPr>
          <t>Account_Balance_YTD(acctdept: {Map!H221})</t>
        </r>
      </text>
    </comment>
    <comment ref="J221" authorId="0" shapeId="0" xr:uid="{16191D8B-EA2C-4B91-935E-019EF4B1948D}">
      <text>
        <r>
          <rPr>
            <sz val="9"/>
            <color indexed="81"/>
            <rFont val="Tahoma"/>
            <family val="2"/>
          </rPr>
          <t>Account_Balance_YTD(acctdept: {Map!I221})</t>
        </r>
      </text>
    </comment>
    <comment ref="K221" authorId="0" shapeId="0" xr:uid="{72B88FDC-98B7-4DE5-9F23-78B2F778D269}">
      <text>
        <r>
          <rPr>
            <sz val="9"/>
            <color indexed="81"/>
            <rFont val="Tahoma"/>
            <family val="2"/>
          </rPr>
          <t>Account_Balance_YTD(acctdept: {Map!J221})</t>
        </r>
      </text>
    </comment>
    <comment ref="L221" authorId="0" shapeId="0" xr:uid="{85671834-18C7-4DDA-8F40-7BBC0A810C1E}">
      <text>
        <r>
          <rPr>
            <sz val="9"/>
            <color indexed="81"/>
            <rFont val="Tahoma"/>
            <family val="2"/>
          </rPr>
          <t>Account_Balance_YTD(acctdept: {Map!K221})</t>
        </r>
      </text>
    </comment>
    <comment ref="M221" authorId="0" shapeId="0" xr:uid="{A34CC18D-FA2E-4007-ABFA-7A0281CC632C}">
      <text>
        <r>
          <rPr>
            <sz val="9"/>
            <color indexed="81"/>
            <rFont val="Tahoma"/>
            <family val="2"/>
          </rPr>
          <t>Account_Balance_YTD(acctdept: {Map!L221})</t>
        </r>
      </text>
    </comment>
    <comment ref="D222" authorId="0" shapeId="0" xr:uid="{FAC53115-FB7E-4060-BF21-CE1679841C93}">
      <text>
        <r>
          <rPr>
            <sz val="9"/>
            <color indexed="81"/>
            <rFont val="Tahoma"/>
            <family val="2"/>
          </rPr>
          <t>Account_Balance_YTD(acctdept: {Map!C222})</t>
        </r>
      </text>
    </comment>
    <comment ref="E222" authorId="0" shapeId="0" xr:uid="{CB13955F-7018-4AC3-91BF-3284A338CB98}">
      <text>
        <r>
          <rPr>
            <sz val="9"/>
            <color indexed="81"/>
            <rFont val="Tahoma"/>
            <family val="2"/>
          </rPr>
          <t>Account_Balance_YTD(acctdept: {Map!D222})</t>
        </r>
      </text>
    </comment>
    <comment ref="F222" authorId="0" shapeId="0" xr:uid="{A62EC488-730F-49C4-8F54-D8C70029FE34}">
      <text>
        <r>
          <rPr>
            <sz val="9"/>
            <color indexed="81"/>
            <rFont val="Tahoma"/>
            <family val="2"/>
          </rPr>
          <t>Account_Balance_YTD(acctdept: {Map!E222})</t>
        </r>
      </text>
    </comment>
    <comment ref="G222" authorId="0" shapeId="0" xr:uid="{4D7E72DD-6B83-4143-A4C2-AC7D0DEBB1A4}">
      <text>
        <r>
          <rPr>
            <sz val="9"/>
            <color indexed="81"/>
            <rFont val="Tahoma"/>
            <family val="2"/>
          </rPr>
          <t>Account_Balance_YTD(acctdept: {Map!F222})</t>
        </r>
      </text>
    </comment>
    <comment ref="H222" authorId="0" shapeId="0" xr:uid="{8FF1AB64-CE6D-414E-9E09-653CCC616FDE}">
      <text>
        <r>
          <rPr>
            <sz val="9"/>
            <color indexed="81"/>
            <rFont val="Tahoma"/>
            <family val="2"/>
          </rPr>
          <t>Account_Balance_YTD(acctdept: {Map!G222})</t>
        </r>
      </text>
    </comment>
    <comment ref="I222" authorId="0" shapeId="0" xr:uid="{9AAE747E-F719-4DC1-B54E-89E4C5567C18}">
      <text>
        <r>
          <rPr>
            <sz val="9"/>
            <color indexed="81"/>
            <rFont val="Tahoma"/>
            <family val="2"/>
          </rPr>
          <t>Account_Balance_YTD(acctdept: {Map!H222})</t>
        </r>
      </text>
    </comment>
    <comment ref="J222" authorId="0" shapeId="0" xr:uid="{D44196B3-1890-40EF-B6E8-1AC0959AEFD4}">
      <text>
        <r>
          <rPr>
            <sz val="9"/>
            <color indexed="81"/>
            <rFont val="Tahoma"/>
            <family val="2"/>
          </rPr>
          <t>Account_Balance_YTD(acctdept: {Map!I222})</t>
        </r>
      </text>
    </comment>
    <comment ref="K222" authorId="0" shapeId="0" xr:uid="{52FC0A2F-0A0F-440F-8F31-BFA5714585AC}">
      <text>
        <r>
          <rPr>
            <sz val="9"/>
            <color indexed="81"/>
            <rFont val="Tahoma"/>
            <family val="2"/>
          </rPr>
          <t>Account_Balance_YTD(acctdept: {Map!J222})</t>
        </r>
      </text>
    </comment>
    <comment ref="L222" authorId="0" shapeId="0" xr:uid="{586052E4-3EF1-4B8B-B6A7-2A8D8EB4B655}">
      <text>
        <r>
          <rPr>
            <sz val="9"/>
            <color indexed="81"/>
            <rFont val="Tahoma"/>
            <family val="2"/>
          </rPr>
          <t>Account_Balance_YTD(acctdept: {Map!K222})</t>
        </r>
      </text>
    </comment>
    <comment ref="M222" authorId="0" shapeId="0" xr:uid="{42A0D7E7-90F1-4355-BB0A-C8CB5E829CC2}">
      <text>
        <r>
          <rPr>
            <sz val="9"/>
            <color indexed="81"/>
            <rFont val="Tahoma"/>
            <family val="2"/>
          </rPr>
          <t>Account_Balance_YTD(acctdept: {Map!L222})</t>
        </r>
      </text>
    </comment>
    <comment ref="D223" authorId="0" shapeId="0" xr:uid="{411BCEC2-62F4-451B-B72A-FA4DD908B5BA}">
      <text>
        <r>
          <rPr>
            <sz val="9"/>
            <color indexed="81"/>
            <rFont val="Tahoma"/>
            <family val="2"/>
          </rPr>
          <t>Account_Balance_YTD(acctdept: {Map!C223})</t>
        </r>
      </text>
    </comment>
    <comment ref="E223" authorId="0" shapeId="0" xr:uid="{67ACCA0C-0D87-4395-9E67-05B874D6AE8E}">
      <text>
        <r>
          <rPr>
            <sz val="9"/>
            <color indexed="81"/>
            <rFont val="Tahoma"/>
            <family val="2"/>
          </rPr>
          <t>Account_Balance_YTD(acctdept: {Map!D223})</t>
        </r>
      </text>
    </comment>
    <comment ref="F223" authorId="0" shapeId="0" xr:uid="{BAA0E2D4-364B-47AF-8C81-9C8BACDC60B3}">
      <text>
        <r>
          <rPr>
            <sz val="9"/>
            <color indexed="81"/>
            <rFont val="Tahoma"/>
            <family val="2"/>
          </rPr>
          <t>Account_Balance_YTD(acctdept: {Map!E223})</t>
        </r>
      </text>
    </comment>
    <comment ref="G223" authorId="0" shapeId="0" xr:uid="{6239046A-8932-4412-945D-4783A9DB0375}">
      <text>
        <r>
          <rPr>
            <sz val="9"/>
            <color indexed="81"/>
            <rFont val="Tahoma"/>
            <family val="2"/>
          </rPr>
          <t>Account_Balance_YTD(acctdept: {Map!F223})</t>
        </r>
      </text>
    </comment>
    <comment ref="H223" authorId="0" shapeId="0" xr:uid="{25C1CFDA-A2D4-4EF5-81E9-CA46605118D1}">
      <text>
        <r>
          <rPr>
            <sz val="9"/>
            <color indexed="81"/>
            <rFont val="Tahoma"/>
            <family val="2"/>
          </rPr>
          <t>Account_Balance_YTD(acctdept: {Map!G223})</t>
        </r>
      </text>
    </comment>
    <comment ref="I223" authorId="0" shapeId="0" xr:uid="{1AD07BBE-9CFD-43F9-8D22-79939FDF3958}">
      <text>
        <r>
          <rPr>
            <sz val="9"/>
            <color indexed="81"/>
            <rFont val="Tahoma"/>
            <family val="2"/>
          </rPr>
          <t>Account_Balance_YTD(acctdept: {Map!H223})</t>
        </r>
      </text>
    </comment>
    <comment ref="J223" authorId="0" shapeId="0" xr:uid="{1E28CB76-E1DC-458B-9D89-19B7804AD323}">
      <text>
        <r>
          <rPr>
            <sz val="9"/>
            <color indexed="81"/>
            <rFont val="Tahoma"/>
            <family val="2"/>
          </rPr>
          <t>Account_Balance_YTD(acctdept: {Map!I223})</t>
        </r>
      </text>
    </comment>
    <comment ref="K223" authorId="0" shapeId="0" xr:uid="{BD572B58-07F9-44D3-96D9-3EF8EB138D02}">
      <text>
        <r>
          <rPr>
            <sz val="9"/>
            <color indexed="81"/>
            <rFont val="Tahoma"/>
            <family val="2"/>
          </rPr>
          <t>Account_Balance_YTD(acctdept: {Map!J223})</t>
        </r>
      </text>
    </comment>
    <comment ref="L223" authorId="0" shapeId="0" xr:uid="{613C5244-E489-4DC1-BD60-BEF170E70431}">
      <text>
        <r>
          <rPr>
            <sz val="9"/>
            <color indexed="81"/>
            <rFont val="Tahoma"/>
            <family val="2"/>
          </rPr>
          <t>Account_Balance_YTD(acctdept: {Map!K223})</t>
        </r>
      </text>
    </comment>
    <comment ref="M223" authorId="0" shapeId="0" xr:uid="{58751C30-C36D-4413-B171-C2ED64C25010}">
      <text>
        <r>
          <rPr>
            <sz val="9"/>
            <color indexed="81"/>
            <rFont val="Tahoma"/>
            <family val="2"/>
          </rPr>
          <t>Account_Balance_YTD(acctdept: {Map!L223})</t>
        </r>
      </text>
    </comment>
    <comment ref="D224" authorId="0" shapeId="0" xr:uid="{CC7D7B0B-05EA-4887-9985-C0E80CC93ADF}">
      <text>
        <r>
          <rPr>
            <sz val="9"/>
            <color indexed="81"/>
            <rFont val="Tahoma"/>
            <family val="2"/>
          </rPr>
          <t>Account_Balance_YTD(acctdept: {Map!C224})</t>
        </r>
      </text>
    </comment>
    <comment ref="E224" authorId="0" shapeId="0" xr:uid="{49738310-73C5-4B26-9A56-4B883C0CA8DA}">
      <text>
        <r>
          <rPr>
            <sz val="9"/>
            <color indexed="81"/>
            <rFont val="Tahoma"/>
            <family val="2"/>
          </rPr>
          <t>Account_Balance_YTD(acctdept: {Map!D224})</t>
        </r>
      </text>
    </comment>
    <comment ref="F224" authorId="0" shapeId="0" xr:uid="{80394058-4C4E-4C5D-88A8-143DD97379A5}">
      <text>
        <r>
          <rPr>
            <sz val="9"/>
            <color indexed="81"/>
            <rFont val="Tahoma"/>
            <family val="2"/>
          </rPr>
          <t>Account_Balance_YTD(acctdept: {Map!E224})</t>
        </r>
      </text>
    </comment>
    <comment ref="G224" authorId="0" shapeId="0" xr:uid="{1A47BB23-0065-45B9-9FFA-2A3BE67D3F17}">
      <text>
        <r>
          <rPr>
            <sz val="9"/>
            <color indexed="81"/>
            <rFont val="Tahoma"/>
            <family val="2"/>
          </rPr>
          <t>Account_Balance_YTD(acctdept: {Map!F224})</t>
        </r>
      </text>
    </comment>
    <comment ref="H224" authorId="0" shapeId="0" xr:uid="{21F9E537-E8C6-4E6F-9873-0FB57EB477EB}">
      <text>
        <r>
          <rPr>
            <sz val="9"/>
            <color indexed="81"/>
            <rFont val="Tahoma"/>
            <family val="2"/>
          </rPr>
          <t>Account_Balance_YTD(acctdept: {Map!G224})</t>
        </r>
      </text>
    </comment>
    <comment ref="I224" authorId="0" shapeId="0" xr:uid="{14583B5F-EBAF-4D0E-9141-32EE9075C7C2}">
      <text>
        <r>
          <rPr>
            <sz val="9"/>
            <color indexed="81"/>
            <rFont val="Tahoma"/>
            <family val="2"/>
          </rPr>
          <t>Account_Balance_YTD(acctdept: {Map!H224})</t>
        </r>
      </text>
    </comment>
    <comment ref="J224" authorId="0" shapeId="0" xr:uid="{EE8C4365-9CCA-4588-9BC2-F653B46D29A6}">
      <text>
        <r>
          <rPr>
            <sz val="9"/>
            <color indexed="81"/>
            <rFont val="Tahoma"/>
            <family val="2"/>
          </rPr>
          <t>Account_Balance_YTD(acctdept: {Map!I224})</t>
        </r>
      </text>
    </comment>
    <comment ref="K224" authorId="0" shapeId="0" xr:uid="{0683A05B-363E-4BBF-94BD-6BB4ACFF0C6D}">
      <text>
        <r>
          <rPr>
            <sz val="9"/>
            <color indexed="81"/>
            <rFont val="Tahoma"/>
            <family val="2"/>
          </rPr>
          <t>Account_Balance_YTD(acctdept: {Map!J224})</t>
        </r>
      </text>
    </comment>
    <comment ref="L224" authorId="0" shapeId="0" xr:uid="{E74410D9-563C-4774-86B4-D602DB3F28A7}">
      <text>
        <r>
          <rPr>
            <sz val="9"/>
            <color indexed="81"/>
            <rFont val="Tahoma"/>
            <family val="2"/>
          </rPr>
          <t>Account_Balance_YTD(acctdept: {Map!K224})</t>
        </r>
      </text>
    </comment>
    <comment ref="M224" authorId="0" shapeId="0" xr:uid="{55D82A31-10FF-4DCB-B39B-8C7F42CF4179}">
      <text>
        <r>
          <rPr>
            <sz val="9"/>
            <color indexed="81"/>
            <rFont val="Tahoma"/>
            <family val="2"/>
          </rPr>
          <t>Account_Balance_YTD(acctdept: {Map!L224})</t>
        </r>
      </text>
    </comment>
    <comment ref="D225" authorId="0" shapeId="0" xr:uid="{FF341F31-BB7B-4810-A407-B16C56B727BB}">
      <text>
        <r>
          <rPr>
            <sz val="9"/>
            <color indexed="81"/>
            <rFont val="Tahoma"/>
            <family val="2"/>
          </rPr>
          <t>Account_Balance_YTD(acctdept: {Map!C225})</t>
        </r>
      </text>
    </comment>
    <comment ref="E225" authorId="0" shapeId="0" xr:uid="{2302072C-7EEE-4916-B771-F0E6EF827E84}">
      <text>
        <r>
          <rPr>
            <sz val="9"/>
            <color indexed="81"/>
            <rFont val="Tahoma"/>
            <family val="2"/>
          </rPr>
          <t>Account_Balance_YTD(acctdept: {Map!D225})</t>
        </r>
      </text>
    </comment>
    <comment ref="F225" authorId="0" shapeId="0" xr:uid="{05886B25-7A64-4B43-B1ED-4167A7BBA2B2}">
      <text>
        <r>
          <rPr>
            <sz val="9"/>
            <color indexed="81"/>
            <rFont val="Tahoma"/>
            <family val="2"/>
          </rPr>
          <t>Account_Balance_YTD(acctdept: {Map!E225})</t>
        </r>
      </text>
    </comment>
    <comment ref="G225" authorId="0" shapeId="0" xr:uid="{07C47E99-1497-4164-9A92-E934C6EB9B4B}">
      <text>
        <r>
          <rPr>
            <sz val="9"/>
            <color indexed="81"/>
            <rFont val="Tahoma"/>
            <family val="2"/>
          </rPr>
          <t>Account_Balance_YTD(acctdept: {Map!F225})</t>
        </r>
      </text>
    </comment>
    <comment ref="H225" authorId="0" shapeId="0" xr:uid="{52B276AC-0BBF-46C8-84EC-5C216DAB60FE}">
      <text>
        <r>
          <rPr>
            <sz val="9"/>
            <color indexed="81"/>
            <rFont val="Tahoma"/>
            <family val="2"/>
          </rPr>
          <t>Account_Balance_YTD(acctdept: {Map!G225})</t>
        </r>
      </text>
    </comment>
    <comment ref="I225" authorId="0" shapeId="0" xr:uid="{E71FC2AC-8D42-44E3-A3E5-18853B2DB9DC}">
      <text>
        <r>
          <rPr>
            <sz val="9"/>
            <color indexed="81"/>
            <rFont val="Tahoma"/>
            <family val="2"/>
          </rPr>
          <t>Account_Balance_YTD(acctdept: {Map!H225})</t>
        </r>
      </text>
    </comment>
    <comment ref="J225" authorId="0" shapeId="0" xr:uid="{FD38442E-C1C6-4259-88FA-4107E3DEC4D8}">
      <text>
        <r>
          <rPr>
            <sz val="9"/>
            <color indexed="81"/>
            <rFont val="Tahoma"/>
            <family val="2"/>
          </rPr>
          <t>Account_Balance_YTD(acctdept: {Map!I225})</t>
        </r>
      </text>
    </comment>
    <comment ref="K225" authorId="0" shapeId="0" xr:uid="{A4106252-CBD3-40B8-9F37-9E6B10806F72}">
      <text>
        <r>
          <rPr>
            <sz val="9"/>
            <color indexed="81"/>
            <rFont val="Tahoma"/>
            <family val="2"/>
          </rPr>
          <t>Account_Balance_YTD(acctdept: {Map!J225})</t>
        </r>
      </text>
    </comment>
    <comment ref="L225" authorId="0" shapeId="0" xr:uid="{CF9786A5-DA96-410E-9F79-6985B05567CA}">
      <text>
        <r>
          <rPr>
            <sz val="9"/>
            <color indexed="81"/>
            <rFont val="Tahoma"/>
            <family val="2"/>
          </rPr>
          <t>Account_Balance_YTD(acctdept: {Map!K225})</t>
        </r>
      </text>
    </comment>
    <comment ref="M225" authorId="0" shapeId="0" xr:uid="{13FEEAD9-6843-42E6-BF39-CDFDD0708B80}">
      <text>
        <r>
          <rPr>
            <sz val="9"/>
            <color indexed="81"/>
            <rFont val="Tahoma"/>
            <family val="2"/>
          </rPr>
          <t>Account_Balance_YTD(acctdept: {Map!L225})</t>
        </r>
      </text>
    </comment>
    <comment ref="D226" authorId="0" shapeId="0" xr:uid="{0695B0CB-DAB8-49F5-BDF3-61297D6EE1C7}">
      <text>
        <r>
          <rPr>
            <sz val="9"/>
            <color indexed="81"/>
            <rFont val="Tahoma"/>
            <family val="2"/>
          </rPr>
          <t>Account_Balance_YTD(acctdept: {Map!C226})</t>
        </r>
      </text>
    </comment>
    <comment ref="E226" authorId="0" shapeId="0" xr:uid="{7559C297-6C32-4068-B13F-CA5038F5D97D}">
      <text>
        <r>
          <rPr>
            <sz val="9"/>
            <color indexed="81"/>
            <rFont val="Tahoma"/>
            <family val="2"/>
          </rPr>
          <t>Account_Balance_YTD(acctdept: {Map!D226})</t>
        </r>
      </text>
    </comment>
    <comment ref="F226" authorId="0" shapeId="0" xr:uid="{E23D9F12-CD55-43C0-986E-D71CA1E8D5D3}">
      <text>
        <r>
          <rPr>
            <sz val="9"/>
            <color indexed="81"/>
            <rFont val="Tahoma"/>
            <family val="2"/>
          </rPr>
          <t>Account_Balance_YTD(acctdept: {Map!E226})</t>
        </r>
      </text>
    </comment>
    <comment ref="G226" authorId="0" shapeId="0" xr:uid="{3C70596A-B996-495D-9147-B8042299E346}">
      <text>
        <r>
          <rPr>
            <sz val="9"/>
            <color indexed="81"/>
            <rFont val="Tahoma"/>
            <family val="2"/>
          </rPr>
          <t>Account_Balance_YTD(acctdept: {Map!F226})</t>
        </r>
      </text>
    </comment>
    <comment ref="H226" authorId="0" shapeId="0" xr:uid="{1E46BA36-E64B-463F-8FDC-D3C17CFFB415}">
      <text>
        <r>
          <rPr>
            <sz val="9"/>
            <color indexed="81"/>
            <rFont val="Tahoma"/>
            <family val="2"/>
          </rPr>
          <t>Account_Balance_YTD(acctdept: {Map!G226})</t>
        </r>
      </text>
    </comment>
    <comment ref="I226" authorId="0" shapeId="0" xr:uid="{67514653-53BD-40F8-8A65-96D0FF0A0886}">
      <text>
        <r>
          <rPr>
            <sz val="9"/>
            <color indexed="81"/>
            <rFont val="Tahoma"/>
            <family val="2"/>
          </rPr>
          <t>Account_Balance_YTD(acctdept: {Map!H226})</t>
        </r>
      </text>
    </comment>
    <comment ref="J226" authorId="0" shapeId="0" xr:uid="{CE853B9E-B61D-49CD-BCED-651554C4FA6D}">
      <text>
        <r>
          <rPr>
            <sz val="9"/>
            <color indexed="81"/>
            <rFont val="Tahoma"/>
            <family val="2"/>
          </rPr>
          <t>Account_Balance_YTD(acctdept: {Map!I226})</t>
        </r>
      </text>
    </comment>
    <comment ref="K226" authorId="0" shapeId="0" xr:uid="{CEB8F698-A09A-4E7C-BA09-8CA5310A6D46}">
      <text>
        <r>
          <rPr>
            <sz val="9"/>
            <color indexed="81"/>
            <rFont val="Tahoma"/>
            <family val="2"/>
          </rPr>
          <t>Account_Balance_YTD(acctdept: {Map!J226})</t>
        </r>
      </text>
    </comment>
    <comment ref="L226" authorId="0" shapeId="0" xr:uid="{D1DF922A-0490-4403-85D2-2225FFEB4A43}">
      <text>
        <r>
          <rPr>
            <sz val="9"/>
            <color indexed="81"/>
            <rFont val="Tahoma"/>
            <family val="2"/>
          </rPr>
          <t>Account_Balance_YTD(acctdept: {Map!K226})</t>
        </r>
      </text>
    </comment>
    <comment ref="M226" authorId="0" shapeId="0" xr:uid="{21F7A163-0BEB-4C54-912F-C653FCBD1995}">
      <text>
        <r>
          <rPr>
            <sz val="9"/>
            <color indexed="81"/>
            <rFont val="Tahoma"/>
            <family val="2"/>
          </rPr>
          <t>Account_Balance_YTD(acctdept: {Map!L226})</t>
        </r>
      </text>
    </comment>
    <comment ref="D227" authorId="0" shapeId="0" xr:uid="{28E5BB82-1475-407C-8C42-9B541A8BA765}">
      <text>
        <r>
          <rPr>
            <sz val="9"/>
            <color indexed="81"/>
            <rFont val="Tahoma"/>
            <family val="2"/>
          </rPr>
          <t>Account_Balance_YTD(acctdept: {Map!C227})</t>
        </r>
      </text>
    </comment>
    <comment ref="E227" authorId="0" shapeId="0" xr:uid="{11E0AA89-3B88-4AB4-AE0F-DC7F8F98601A}">
      <text>
        <r>
          <rPr>
            <sz val="9"/>
            <color indexed="81"/>
            <rFont val="Tahoma"/>
            <family val="2"/>
          </rPr>
          <t>Account_Balance_YTD(acctdept: {Map!D227})</t>
        </r>
      </text>
    </comment>
    <comment ref="F227" authorId="0" shapeId="0" xr:uid="{E83B5BA3-4953-4369-89B3-31C2BB96D437}">
      <text>
        <r>
          <rPr>
            <sz val="9"/>
            <color indexed="81"/>
            <rFont val="Tahoma"/>
            <family val="2"/>
          </rPr>
          <t>Account_Balance_YTD(acctdept: {Map!E227})</t>
        </r>
      </text>
    </comment>
    <comment ref="G227" authorId="0" shapeId="0" xr:uid="{A3B0C55D-79D1-41C5-8297-F9AD816E6698}">
      <text>
        <r>
          <rPr>
            <sz val="9"/>
            <color indexed="81"/>
            <rFont val="Tahoma"/>
            <family val="2"/>
          </rPr>
          <t>Account_Balance_YTD(acctdept: {Map!F227})</t>
        </r>
      </text>
    </comment>
    <comment ref="H227" authorId="0" shapeId="0" xr:uid="{1FB95853-9BD5-4CAC-9EAF-C7B6442DB58B}">
      <text>
        <r>
          <rPr>
            <sz val="9"/>
            <color indexed="81"/>
            <rFont val="Tahoma"/>
            <family val="2"/>
          </rPr>
          <t>Account_Balance_YTD(acctdept: {Map!G227})</t>
        </r>
      </text>
    </comment>
    <comment ref="I227" authorId="0" shapeId="0" xr:uid="{93A63DFA-02C8-405D-818F-DC9F8C5D3C71}">
      <text>
        <r>
          <rPr>
            <sz val="9"/>
            <color indexed="81"/>
            <rFont val="Tahoma"/>
            <family val="2"/>
          </rPr>
          <t>Account_Balance_YTD(acctdept: {Map!H227})</t>
        </r>
      </text>
    </comment>
    <comment ref="J227" authorId="0" shapeId="0" xr:uid="{A0E2E336-2E90-4726-8A62-FE45BAF68F40}">
      <text>
        <r>
          <rPr>
            <sz val="9"/>
            <color indexed="81"/>
            <rFont val="Tahoma"/>
            <family val="2"/>
          </rPr>
          <t>Account_Balance_YTD(acctdept: {Map!I227})</t>
        </r>
      </text>
    </comment>
    <comment ref="K227" authorId="0" shapeId="0" xr:uid="{94F08C35-494D-412D-B47B-48B8505B866C}">
      <text>
        <r>
          <rPr>
            <sz val="9"/>
            <color indexed="81"/>
            <rFont val="Tahoma"/>
            <family val="2"/>
          </rPr>
          <t>Account_Balance_YTD(acctdept: {Map!J227})</t>
        </r>
      </text>
    </comment>
    <comment ref="L227" authorId="0" shapeId="0" xr:uid="{21FF5919-AFD3-44C5-AFB7-10A155678D1B}">
      <text>
        <r>
          <rPr>
            <sz val="9"/>
            <color indexed="81"/>
            <rFont val="Tahoma"/>
            <family val="2"/>
          </rPr>
          <t>Account_Balance_YTD(acctdept: {Map!K227})</t>
        </r>
      </text>
    </comment>
    <comment ref="M227" authorId="0" shapeId="0" xr:uid="{CACECF7E-7048-4077-B1E5-7FE461AD3E3E}">
      <text>
        <r>
          <rPr>
            <sz val="9"/>
            <color indexed="81"/>
            <rFont val="Tahoma"/>
            <family val="2"/>
          </rPr>
          <t>Account_Balance_YTD(acctdept: {Map!L227})</t>
        </r>
      </text>
    </comment>
    <comment ref="D228" authorId="0" shapeId="0" xr:uid="{3450215C-6BA1-45C3-942F-F25883A3F53B}">
      <text>
        <r>
          <rPr>
            <sz val="9"/>
            <color indexed="81"/>
            <rFont val="Tahoma"/>
            <family val="2"/>
          </rPr>
          <t>Account_Balance_YTD(acctdept: {Map!C228})</t>
        </r>
      </text>
    </comment>
    <comment ref="E228" authorId="0" shapeId="0" xr:uid="{E07C6E0C-660C-416B-8DB2-E3A94A5DC08D}">
      <text>
        <r>
          <rPr>
            <sz val="9"/>
            <color indexed="81"/>
            <rFont val="Tahoma"/>
            <family val="2"/>
          </rPr>
          <t>Account_Balance_YTD(acctdept: {Map!D228})</t>
        </r>
      </text>
    </comment>
    <comment ref="F228" authorId="0" shapeId="0" xr:uid="{1054AAED-5632-40FE-8FDE-EA91B5B49310}">
      <text>
        <r>
          <rPr>
            <sz val="9"/>
            <color indexed="81"/>
            <rFont val="Tahoma"/>
            <family val="2"/>
          </rPr>
          <t>Account_Balance_YTD(acctdept: {Map!E228})</t>
        </r>
      </text>
    </comment>
    <comment ref="G228" authorId="0" shapeId="0" xr:uid="{90B86036-0EC9-412B-8F03-411291205200}">
      <text>
        <r>
          <rPr>
            <sz val="9"/>
            <color indexed="81"/>
            <rFont val="Tahoma"/>
            <family val="2"/>
          </rPr>
          <t>Account_Balance_YTD(acctdept: {Map!F228})</t>
        </r>
      </text>
    </comment>
    <comment ref="H228" authorId="0" shapeId="0" xr:uid="{11023266-2293-42B6-90D7-003006F75A13}">
      <text>
        <r>
          <rPr>
            <sz val="9"/>
            <color indexed="81"/>
            <rFont val="Tahoma"/>
            <family val="2"/>
          </rPr>
          <t>Account_Balance_YTD(acctdept: {Map!G228})</t>
        </r>
      </text>
    </comment>
    <comment ref="I228" authorId="0" shapeId="0" xr:uid="{374D86BC-BD23-49F0-BDAE-9CA66E406B1A}">
      <text>
        <r>
          <rPr>
            <sz val="9"/>
            <color indexed="81"/>
            <rFont val="Tahoma"/>
            <family val="2"/>
          </rPr>
          <t>Account_Balance_YTD(acctdept: {Map!H228})</t>
        </r>
      </text>
    </comment>
    <comment ref="J228" authorId="0" shapeId="0" xr:uid="{A6044556-5949-4C64-8CF3-FE6B0DE3D2B2}">
      <text>
        <r>
          <rPr>
            <sz val="9"/>
            <color indexed="81"/>
            <rFont val="Tahoma"/>
            <family val="2"/>
          </rPr>
          <t>Account_Balance_YTD(acctdept: {Map!I228})</t>
        </r>
      </text>
    </comment>
    <comment ref="K228" authorId="0" shapeId="0" xr:uid="{235CA641-5E66-4567-B6F8-BE8EB7234A06}">
      <text>
        <r>
          <rPr>
            <sz val="9"/>
            <color indexed="81"/>
            <rFont val="Tahoma"/>
            <family val="2"/>
          </rPr>
          <t>Account_Balance_YTD(acctdept: {Map!J228})</t>
        </r>
      </text>
    </comment>
    <comment ref="L228" authorId="0" shapeId="0" xr:uid="{DCB61818-F0D7-43EC-B196-D3F5DC574999}">
      <text>
        <r>
          <rPr>
            <sz val="9"/>
            <color indexed="81"/>
            <rFont val="Tahoma"/>
            <family val="2"/>
          </rPr>
          <t>Account_Balance_YTD(acctdept: {Map!K228})</t>
        </r>
      </text>
    </comment>
    <comment ref="M228" authorId="0" shapeId="0" xr:uid="{0FAA53F4-7893-4111-B1C0-8FF565CBD323}">
      <text>
        <r>
          <rPr>
            <sz val="9"/>
            <color indexed="81"/>
            <rFont val="Tahoma"/>
            <family val="2"/>
          </rPr>
          <t>Account_Balance_YTD(acctdept: {Map!L228})</t>
        </r>
      </text>
    </comment>
    <comment ref="D229" authorId="0" shapeId="0" xr:uid="{F3127278-F5BE-463F-8522-CB332B1C1C93}">
      <text>
        <r>
          <rPr>
            <sz val="9"/>
            <color indexed="81"/>
            <rFont val="Tahoma"/>
            <family val="2"/>
          </rPr>
          <t>Account_Balance_YTD(acctdept: {Map!C229})</t>
        </r>
      </text>
    </comment>
    <comment ref="E229" authorId="0" shapeId="0" xr:uid="{83A5DFF0-6B38-4630-A9E7-3A587D99A4E1}">
      <text>
        <r>
          <rPr>
            <sz val="9"/>
            <color indexed="81"/>
            <rFont val="Tahoma"/>
            <family val="2"/>
          </rPr>
          <t>Account_Balance_YTD(acctdept: {Map!D229})</t>
        </r>
      </text>
    </comment>
    <comment ref="F229" authorId="0" shapeId="0" xr:uid="{C0139500-D5FC-497D-A4A1-8CAB8789A4E7}">
      <text>
        <r>
          <rPr>
            <sz val="9"/>
            <color indexed="81"/>
            <rFont val="Tahoma"/>
            <family val="2"/>
          </rPr>
          <t>Account_Balance_YTD(acctdept: {Map!E229})</t>
        </r>
      </text>
    </comment>
    <comment ref="G229" authorId="0" shapeId="0" xr:uid="{C44F99DF-81E0-4633-B9F7-E604F27E5539}">
      <text>
        <r>
          <rPr>
            <sz val="9"/>
            <color indexed="81"/>
            <rFont val="Tahoma"/>
            <family val="2"/>
          </rPr>
          <t>Account_Balance_YTD(acctdept: {Map!F229})</t>
        </r>
      </text>
    </comment>
    <comment ref="H229" authorId="0" shapeId="0" xr:uid="{70AE6680-BA84-43C4-ADC9-83FEA10AE7DE}">
      <text>
        <r>
          <rPr>
            <sz val="9"/>
            <color indexed="81"/>
            <rFont val="Tahoma"/>
            <family val="2"/>
          </rPr>
          <t>Account_Balance_YTD(acctdept: {Map!G229})</t>
        </r>
      </text>
    </comment>
    <comment ref="I229" authorId="0" shapeId="0" xr:uid="{38DA5825-70BA-4693-91B4-25609E4A8657}">
      <text>
        <r>
          <rPr>
            <sz val="9"/>
            <color indexed="81"/>
            <rFont val="Tahoma"/>
            <family val="2"/>
          </rPr>
          <t>Account_Balance_YTD(acctdept: {Map!H229})</t>
        </r>
      </text>
    </comment>
    <comment ref="J229" authorId="0" shapeId="0" xr:uid="{BED23162-5DEF-4F72-871E-FFC46BFC6662}">
      <text>
        <r>
          <rPr>
            <sz val="9"/>
            <color indexed="81"/>
            <rFont val="Tahoma"/>
            <family val="2"/>
          </rPr>
          <t>Account_Balance_YTD(acctdept: {Map!I229})</t>
        </r>
      </text>
    </comment>
    <comment ref="K229" authorId="0" shapeId="0" xr:uid="{5AA1FB21-2656-4BB2-958C-81394A99324A}">
      <text>
        <r>
          <rPr>
            <sz val="9"/>
            <color indexed="81"/>
            <rFont val="Tahoma"/>
            <family val="2"/>
          </rPr>
          <t>Account_Balance_YTD(acctdept: {Map!J229})</t>
        </r>
      </text>
    </comment>
    <comment ref="L229" authorId="0" shapeId="0" xr:uid="{A866D851-3C5B-4489-91D5-E79AC8812ECF}">
      <text>
        <r>
          <rPr>
            <sz val="9"/>
            <color indexed="81"/>
            <rFont val="Tahoma"/>
            <family val="2"/>
          </rPr>
          <t>Account_Balance_YTD(acctdept: {Map!K229})</t>
        </r>
      </text>
    </comment>
    <comment ref="M229" authorId="0" shapeId="0" xr:uid="{B1ECFF27-8860-47BB-B3EC-03FE0DFFC653}">
      <text>
        <r>
          <rPr>
            <sz val="9"/>
            <color indexed="81"/>
            <rFont val="Tahoma"/>
            <family val="2"/>
          </rPr>
          <t>Account_Balance_YTD(acctdept: {Map!L229})</t>
        </r>
      </text>
    </comment>
    <comment ref="D230" authorId="0" shapeId="0" xr:uid="{E87CD0FA-0780-4E4C-9467-0C68D0B914B6}">
      <text>
        <r>
          <rPr>
            <sz val="9"/>
            <color indexed="81"/>
            <rFont val="Tahoma"/>
            <family val="2"/>
          </rPr>
          <t>Account_Balance_YTD(acctdept: {Map!C230})</t>
        </r>
      </text>
    </comment>
    <comment ref="E230" authorId="0" shapeId="0" xr:uid="{AD54EE50-A31E-494D-B7E2-3F0EAF83AFB3}">
      <text>
        <r>
          <rPr>
            <sz val="9"/>
            <color indexed="81"/>
            <rFont val="Tahoma"/>
            <family val="2"/>
          </rPr>
          <t>Account_Balance_YTD(acctdept: {Map!D230})</t>
        </r>
      </text>
    </comment>
    <comment ref="F230" authorId="0" shapeId="0" xr:uid="{06E9B542-D0BE-4E5B-9463-774360756C66}">
      <text>
        <r>
          <rPr>
            <sz val="9"/>
            <color indexed="81"/>
            <rFont val="Tahoma"/>
            <family val="2"/>
          </rPr>
          <t>Account_Balance_YTD(acctdept: {Map!E230})</t>
        </r>
      </text>
    </comment>
    <comment ref="G230" authorId="0" shapeId="0" xr:uid="{B6B772CB-6948-4EF1-986C-E0ADBA26B621}">
      <text>
        <r>
          <rPr>
            <sz val="9"/>
            <color indexed="81"/>
            <rFont val="Tahoma"/>
            <family val="2"/>
          </rPr>
          <t>Account_Balance_YTD(acctdept: {Map!F230})</t>
        </r>
      </text>
    </comment>
    <comment ref="H230" authorId="0" shapeId="0" xr:uid="{F070B3CA-571B-47A7-813C-77A54ECCD03F}">
      <text>
        <r>
          <rPr>
            <sz val="9"/>
            <color indexed="81"/>
            <rFont val="Tahoma"/>
            <family val="2"/>
          </rPr>
          <t>Account_Balance_YTD(acctdept: {Map!G230})</t>
        </r>
      </text>
    </comment>
    <comment ref="I230" authorId="0" shapeId="0" xr:uid="{CF108DFB-36BF-4A22-9EE6-31C5DB960501}">
      <text>
        <r>
          <rPr>
            <sz val="9"/>
            <color indexed="81"/>
            <rFont val="Tahoma"/>
            <family val="2"/>
          </rPr>
          <t>Account_Balance_YTD(acctdept: {Map!H230})</t>
        </r>
      </text>
    </comment>
    <comment ref="J230" authorId="0" shapeId="0" xr:uid="{7BF669B9-9176-4226-AF33-8C7F1D477474}">
      <text>
        <r>
          <rPr>
            <sz val="9"/>
            <color indexed="81"/>
            <rFont val="Tahoma"/>
            <family val="2"/>
          </rPr>
          <t>Account_Balance_YTD(acctdept: {Map!I230})</t>
        </r>
      </text>
    </comment>
    <comment ref="K230" authorId="0" shapeId="0" xr:uid="{3C373C88-34C6-4A97-AAE2-2578B1672D51}">
      <text>
        <r>
          <rPr>
            <sz val="9"/>
            <color indexed="81"/>
            <rFont val="Tahoma"/>
            <family val="2"/>
          </rPr>
          <t>Account_Balance_YTD(acctdept: {Map!J230})</t>
        </r>
      </text>
    </comment>
    <comment ref="L230" authorId="0" shapeId="0" xr:uid="{4BFDB957-1572-485C-8766-5BA82A9E93D0}">
      <text>
        <r>
          <rPr>
            <sz val="9"/>
            <color indexed="81"/>
            <rFont val="Tahoma"/>
            <family val="2"/>
          </rPr>
          <t>Account_Balance_YTD(acctdept: {Map!K230})</t>
        </r>
      </text>
    </comment>
    <comment ref="M230" authorId="0" shapeId="0" xr:uid="{84118DBA-591E-4686-A395-6290F8A46223}">
      <text>
        <r>
          <rPr>
            <sz val="9"/>
            <color indexed="81"/>
            <rFont val="Tahoma"/>
            <family val="2"/>
          </rPr>
          <t>Account_Balance_YTD(acctdept: {Map!L230})</t>
        </r>
      </text>
    </comment>
    <comment ref="D231" authorId="0" shapeId="0" xr:uid="{B9385F3A-7A48-4477-AC5A-BA01DC1A0F13}">
      <text>
        <r>
          <rPr>
            <sz val="9"/>
            <color indexed="81"/>
            <rFont val="Tahoma"/>
            <family val="2"/>
          </rPr>
          <t>Account_Balance_YTD(acctdept: {Map!C231})</t>
        </r>
      </text>
    </comment>
    <comment ref="E231" authorId="0" shapeId="0" xr:uid="{098737AD-FB09-45C0-AF4D-9C9AA6725241}">
      <text>
        <r>
          <rPr>
            <sz val="9"/>
            <color indexed="81"/>
            <rFont val="Tahoma"/>
            <family val="2"/>
          </rPr>
          <t>Account_Balance_YTD(acctdept: {Map!D231})</t>
        </r>
      </text>
    </comment>
    <comment ref="F231" authorId="0" shapeId="0" xr:uid="{2B9F2BEC-2DC8-414C-96A1-CCB36A049106}">
      <text>
        <r>
          <rPr>
            <sz val="9"/>
            <color indexed="81"/>
            <rFont val="Tahoma"/>
            <family val="2"/>
          </rPr>
          <t>Account_Balance_YTD(acctdept: {Map!E231})</t>
        </r>
      </text>
    </comment>
    <comment ref="G231" authorId="0" shapeId="0" xr:uid="{8F142BD6-22D1-4C99-909C-15C91C4DAB95}">
      <text>
        <r>
          <rPr>
            <sz val="9"/>
            <color indexed="81"/>
            <rFont val="Tahoma"/>
            <family val="2"/>
          </rPr>
          <t>Account_Balance_YTD(acctdept: {Map!F231})</t>
        </r>
      </text>
    </comment>
    <comment ref="H231" authorId="0" shapeId="0" xr:uid="{A23B83CF-F0CE-4995-99B3-351F08E1B326}">
      <text>
        <r>
          <rPr>
            <sz val="9"/>
            <color indexed="81"/>
            <rFont val="Tahoma"/>
            <family val="2"/>
          </rPr>
          <t>Account_Balance_YTD(acctdept: {Map!G231})</t>
        </r>
      </text>
    </comment>
    <comment ref="I231" authorId="0" shapeId="0" xr:uid="{6BBFD438-C78C-4111-8882-7CE9700DFE85}">
      <text>
        <r>
          <rPr>
            <sz val="9"/>
            <color indexed="81"/>
            <rFont val="Tahoma"/>
            <family val="2"/>
          </rPr>
          <t>Account_Balance_YTD(acctdept: {Map!H231})</t>
        </r>
      </text>
    </comment>
    <comment ref="J231" authorId="0" shapeId="0" xr:uid="{196555C5-F358-4A0D-9E3A-C2788612B8B9}">
      <text>
        <r>
          <rPr>
            <sz val="9"/>
            <color indexed="81"/>
            <rFont val="Tahoma"/>
            <family val="2"/>
          </rPr>
          <t>Account_Balance_YTD(acctdept: {Map!I231})</t>
        </r>
      </text>
    </comment>
    <comment ref="K231" authorId="0" shapeId="0" xr:uid="{741F6D7A-08ED-4940-91BA-2146371EBE2E}">
      <text>
        <r>
          <rPr>
            <sz val="9"/>
            <color indexed="81"/>
            <rFont val="Tahoma"/>
            <family val="2"/>
          </rPr>
          <t>Account_Balance_YTD(acctdept: {Map!J231})</t>
        </r>
      </text>
    </comment>
    <comment ref="L231" authorId="0" shapeId="0" xr:uid="{5A8D8D84-602C-4D09-8971-51B7FF0106E6}">
      <text>
        <r>
          <rPr>
            <sz val="9"/>
            <color indexed="81"/>
            <rFont val="Tahoma"/>
            <family val="2"/>
          </rPr>
          <t>Account_Balance_YTD(acctdept: {Map!K231})</t>
        </r>
      </text>
    </comment>
    <comment ref="M231" authorId="0" shapeId="0" xr:uid="{CA3A5463-4B58-4723-BE5C-97798C43404A}">
      <text>
        <r>
          <rPr>
            <sz val="9"/>
            <color indexed="81"/>
            <rFont val="Tahoma"/>
            <family val="2"/>
          </rPr>
          <t>Account_Balance_YTD(acctdept: {Map!L231})</t>
        </r>
      </text>
    </comment>
    <comment ref="D232" authorId="0" shapeId="0" xr:uid="{15471D29-A743-486A-941D-63FCDC950B7C}">
      <text>
        <r>
          <rPr>
            <sz val="9"/>
            <color indexed="81"/>
            <rFont val="Tahoma"/>
            <family val="2"/>
          </rPr>
          <t>Account_Balance_YTD(acctdept: {Map!C232})</t>
        </r>
      </text>
    </comment>
    <comment ref="E232" authorId="0" shapeId="0" xr:uid="{0CE2E127-37B4-4908-BBD9-2194A53EB13F}">
      <text>
        <r>
          <rPr>
            <sz val="9"/>
            <color indexed="81"/>
            <rFont val="Tahoma"/>
            <family val="2"/>
          </rPr>
          <t>Account_Balance_YTD(acctdept: {Map!D232})</t>
        </r>
      </text>
    </comment>
    <comment ref="F232" authorId="0" shapeId="0" xr:uid="{2F87BEEA-C6CF-4325-8058-DC7CB5811425}">
      <text>
        <r>
          <rPr>
            <sz val="9"/>
            <color indexed="81"/>
            <rFont val="Tahoma"/>
            <family val="2"/>
          </rPr>
          <t>Account_Balance_YTD(acctdept: {Map!E232})</t>
        </r>
      </text>
    </comment>
    <comment ref="G232" authorId="0" shapeId="0" xr:uid="{A140224B-9DF7-4BFA-8333-2098E4295765}">
      <text>
        <r>
          <rPr>
            <sz val="9"/>
            <color indexed="81"/>
            <rFont val="Tahoma"/>
            <family val="2"/>
          </rPr>
          <t>Account_Balance_YTD(acctdept: {Map!F232})</t>
        </r>
      </text>
    </comment>
    <comment ref="H232" authorId="0" shapeId="0" xr:uid="{63809865-DDEF-49E8-B3AE-F7F38CB6A056}">
      <text>
        <r>
          <rPr>
            <sz val="9"/>
            <color indexed="81"/>
            <rFont val="Tahoma"/>
            <family val="2"/>
          </rPr>
          <t>Account_Balance_YTD(acctdept: {Map!G232})</t>
        </r>
      </text>
    </comment>
    <comment ref="I232" authorId="0" shapeId="0" xr:uid="{D5B3D4A7-D616-440C-9D45-80043530881C}">
      <text>
        <r>
          <rPr>
            <sz val="9"/>
            <color indexed="81"/>
            <rFont val="Tahoma"/>
            <family val="2"/>
          </rPr>
          <t>Account_Balance_YTD(acctdept: {Map!H232})</t>
        </r>
      </text>
    </comment>
    <comment ref="J232" authorId="0" shapeId="0" xr:uid="{704BC978-F91E-4D6E-8D8E-DF4F532BDF89}">
      <text>
        <r>
          <rPr>
            <sz val="9"/>
            <color indexed="81"/>
            <rFont val="Tahoma"/>
            <family val="2"/>
          </rPr>
          <t>Account_Balance_YTD(acctdept: {Map!I232})</t>
        </r>
      </text>
    </comment>
    <comment ref="K232" authorId="0" shapeId="0" xr:uid="{C7A5A96F-BCFF-4820-A6BA-40E9E07B4C96}">
      <text>
        <r>
          <rPr>
            <sz val="9"/>
            <color indexed="81"/>
            <rFont val="Tahoma"/>
            <family val="2"/>
          </rPr>
          <t>Account_Balance_YTD(acctdept: {Map!J232})</t>
        </r>
      </text>
    </comment>
    <comment ref="L232" authorId="0" shapeId="0" xr:uid="{6EE05841-8852-4D00-80ED-B1EBA3C49AAD}">
      <text>
        <r>
          <rPr>
            <sz val="9"/>
            <color indexed="81"/>
            <rFont val="Tahoma"/>
            <family val="2"/>
          </rPr>
          <t>Account_Balance_YTD(acctdept: {Map!K232})</t>
        </r>
      </text>
    </comment>
    <comment ref="M232" authorId="0" shapeId="0" xr:uid="{8E311A81-DC5D-4B8E-991F-F1AC0242C96F}">
      <text>
        <r>
          <rPr>
            <sz val="9"/>
            <color indexed="81"/>
            <rFont val="Tahoma"/>
            <family val="2"/>
          </rPr>
          <t>Account_Balance_YTD(acctdept: {Map!L232})</t>
        </r>
      </text>
    </comment>
    <comment ref="D233" authorId="0" shapeId="0" xr:uid="{204AAEA2-4C83-4AB7-823A-5533AEEBE9B7}">
      <text>
        <r>
          <rPr>
            <sz val="9"/>
            <color indexed="81"/>
            <rFont val="Tahoma"/>
            <family val="2"/>
          </rPr>
          <t>Account_Balance_YTD(acctdept: {Map!C233})</t>
        </r>
      </text>
    </comment>
    <comment ref="E233" authorId="0" shapeId="0" xr:uid="{6409F26C-5B23-4E57-A9A5-5FD11780955A}">
      <text>
        <r>
          <rPr>
            <sz val="9"/>
            <color indexed="81"/>
            <rFont val="Tahoma"/>
            <family val="2"/>
          </rPr>
          <t>Account_Balance_YTD(acctdept: {Map!D233})</t>
        </r>
      </text>
    </comment>
    <comment ref="F233" authorId="0" shapeId="0" xr:uid="{E950DA34-E332-4F57-AADC-1A38AEE655E3}">
      <text>
        <r>
          <rPr>
            <sz val="9"/>
            <color indexed="81"/>
            <rFont val="Tahoma"/>
            <family val="2"/>
          </rPr>
          <t>Account_Balance_YTD(acctdept: {Map!E233})</t>
        </r>
      </text>
    </comment>
    <comment ref="G233" authorId="0" shapeId="0" xr:uid="{B95E55C8-8F7A-46D2-B549-13091A8C6E36}">
      <text>
        <r>
          <rPr>
            <sz val="9"/>
            <color indexed="81"/>
            <rFont val="Tahoma"/>
            <family val="2"/>
          </rPr>
          <t>Account_Balance_YTD(acctdept: {Map!F233})</t>
        </r>
      </text>
    </comment>
    <comment ref="H233" authorId="0" shapeId="0" xr:uid="{592918CF-DB95-4D27-8F0F-57DBA081A080}">
      <text>
        <r>
          <rPr>
            <sz val="9"/>
            <color indexed="81"/>
            <rFont val="Tahoma"/>
            <family val="2"/>
          </rPr>
          <t>Account_Balance_YTD(acctdept: {Map!G233})</t>
        </r>
      </text>
    </comment>
    <comment ref="I233" authorId="0" shapeId="0" xr:uid="{AF45A9CC-2F3A-43FE-A153-7537CD6B5E2E}">
      <text>
        <r>
          <rPr>
            <sz val="9"/>
            <color indexed="81"/>
            <rFont val="Tahoma"/>
            <family val="2"/>
          </rPr>
          <t>Account_Balance_YTD(acctdept: {Map!H233})</t>
        </r>
      </text>
    </comment>
    <comment ref="J233" authorId="0" shapeId="0" xr:uid="{0112265B-6F89-457B-A2F0-35639AD3B86A}">
      <text>
        <r>
          <rPr>
            <sz val="9"/>
            <color indexed="81"/>
            <rFont val="Tahoma"/>
            <family val="2"/>
          </rPr>
          <t>Account_Balance_YTD(acctdept: {Map!I233})</t>
        </r>
      </text>
    </comment>
    <comment ref="K233" authorId="0" shapeId="0" xr:uid="{8F5B7C14-502E-4133-B2EA-F6A0FE9F8D3D}">
      <text>
        <r>
          <rPr>
            <sz val="9"/>
            <color indexed="81"/>
            <rFont val="Tahoma"/>
            <family val="2"/>
          </rPr>
          <t>Account_Balance_YTD(acctdept: {Map!J233})</t>
        </r>
      </text>
    </comment>
    <comment ref="L233" authorId="0" shapeId="0" xr:uid="{33EFC662-6813-41FC-8E23-48C2D10E32AA}">
      <text>
        <r>
          <rPr>
            <sz val="9"/>
            <color indexed="81"/>
            <rFont val="Tahoma"/>
            <family val="2"/>
          </rPr>
          <t>Account_Balance_YTD(acctdept: {Map!K233})</t>
        </r>
      </text>
    </comment>
    <comment ref="M233" authorId="0" shapeId="0" xr:uid="{6DC779F4-51DF-47B8-905B-4F49095D0137}">
      <text>
        <r>
          <rPr>
            <sz val="9"/>
            <color indexed="81"/>
            <rFont val="Tahoma"/>
            <family val="2"/>
          </rPr>
          <t>Account_Balance_YTD(acctdept: {Map!L233})</t>
        </r>
      </text>
    </comment>
    <comment ref="D234" authorId="0" shapeId="0" xr:uid="{39EA4334-656F-4415-83D0-6BDC3E0C7FAF}">
      <text>
        <r>
          <rPr>
            <sz val="9"/>
            <color indexed="81"/>
            <rFont val="Tahoma"/>
            <family val="2"/>
          </rPr>
          <t>Account_Balance_YTD(acctdept: {Map!C234})</t>
        </r>
      </text>
    </comment>
    <comment ref="E234" authorId="0" shapeId="0" xr:uid="{A9A304F9-6885-4534-A9D8-F67B99D05ADC}">
      <text>
        <r>
          <rPr>
            <sz val="9"/>
            <color indexed="81"/>
            <rFont val="Tahoma"/>
            <family val="2"/>
          </rPr>
          <t>Account_Balance_YTD(acctdept: {Map!D234})</t>
        </r>
      </text>
    </comment>
    <comment ref="F234" authorId="0" shapeId="0" xr:uid="{70735CAA-632B-4E7A-AC1A-0909843452CA}">
      <text>
        <r>
          <rPr>
            <sz val="9"/>
            <color indexed="81"/>
            <rFont val="Tahoma"/>
            <family val="2"/>
          </rPr>
          <t>Account_Balance_YTD(acctdept: {Map!E234})</t>
        </r>
      </text>
    </comment>
    <comment ref="G234" authorId="0" shapeId="0" xr:uid="{C2FCF6F3-9106-4AC3-81EE-78F45DC8EB66}">
      <text>
        <r>
          <rPr>
            <sz val="9"/>
            <color indexed="81"/>
            <rFont val="Tahoma"/>
            <family val="2"/>
          </rPr>
          <t>Account_Balance_YTD(acctdept: {Map!F234})</t>
        </r>
      </text>
    </comment>
    <comment ref="H234" authorId="0" shapeId="0" xr:uid="{99F3E939-ACCD-49E9-9F0F-538CEFDA782C}">
      <text>
        <r>
          <rPr>
            <sz val="9"/>
            <color indexed="81"/>
            <rFont val="Tahoma"/>
            <family val="2"/>
          </rPr>
          <t>Account_Balance_YTD(acctdept: {Map!G234})</t>
        </r>
      </text>
    </comment>
    <comment ref="I234" authorId="0" shapeId="0" xr:uid="{9F230DFA-AE55-4D8E-9F57-94590D36AB64}">
      <text>
        <r>
          <rPr>
            <sz val="9"/>
            <color indexed="81"/>
            <rFont val="Tahoma"/>
            <family val="2"/>
          </rPr>
          <t>Account_Balance_YTD(acctdept: {Map!H234})</t>
        </r>
      </text>
    </comment>
    <comment ref="J234" authorId="0" shapeId="0" xr:uid="{02EBBC60-02A6-4384-B375-CD6328C3ADCA}">
      <text>
        <r>
          <rPr>
            <sz val="9"/>
            <color indexed="81"/>
            <rFont val="Tahoma"/>
            <family val="2"/>
          </rPr>
          <t>Account_Balance_YTD(acctdept: {Map!I234})</t>
        </r>
      </text>
    </comment>
    <comment ref="K234" authorId="0" shapeId="0" xr:uid="{9DAAACA7-C5C0-45A6-87DB-76833FD48C1E}">
      <text>
        <r>
          <rPr>
            <sz val="9"/>
            <color indexed="81"/>
            <rFont val="Tahoma"/>
            <family val="2"/>
          </rPr>
          <t>Account_Balance_YTD(acctdept: {Map!J234})</t>
        </r>
      </text>
    </comment>
    <comment ref="L234" authorId="0" shapeId="0" xr:uid="{388E0D85-A51E-4778-90D4-600A242354AA}">
      <text>
        <r>
          <rPr>
            <sz val="9"/>
            <color indexed="81"/>
            <rFont val="Tahoma"/>
            <family val="2"/>
          </rPr>
          <t>Account_Balance_YTD(acctdept: {Map!K234})</t>
        </r>
      </text>
    </comment>
    <comment ref="M234" authorId="0" shapeId="0" xr:uid="{E75518D3-76DE-4701-9686-814C3B75A789}">
      <text>
        <r>
          <rPr>
            <sz val="9"/>
            <color indexed="81"/>
            <rFont val="Tahoma"/>
            <family val="2"/>
          </rPr>
          <t>Account_Balance_YTD(acctdept: {Map!L234})</t>
        </r>
      </text>
    </comment>
    <comment ref="D235" authorId="0" shapeId="0" xr:uid="{966AD09F-33A1-4211-9950-B93210EEF320}">
      <text>
        <r>
          <rPr>
            <sz val="9"/>
            <color indexed="81"/>
            <rFont val="Tahoma"/>
            <family val="2"/>
          </rPr>
          <t>Account_Balance_YTD(acctdept: {Map!C235})</t>
        </r>
      </text>
    </comment>
    <comment ref="E235" authorId="0" shapeId="0" xr:uid="{D3CBE9E4-97BF-4979-A7C7-978B7FAAE7BD}">
      <text>
        <r>
          <rPr>
            <sz val="9"/>
            <color indexed="81"/>
            <rFont val="Tahoma"/>
            <family val="2"/>
          </rPr>
          <t>Account_Balance_YTD(acctdept: {Map!D235})</t>
        </r>
      </text>
    </comment>
    <comment ref="F235" authorId="0" shapeId="0" xr:uid="{66882A6E-8CD4-427A-A2C7-74AA53AFA808}">
      <text>
        <r>
          <rPr>
            <sz val="9"/>
            <color indexed="81"/>
            <rFont val="Tahoma"/>
            <family val="2"/>
          </rPr>
          <t>Account_Balance_YTD(acctdept: {Map!E235})</t>
        </r>
      </text>
    </comment>
    <comment ref="G235" authorId="0" shapeId="0" xr:uid="{CAEC7D2E-A19A-4791-9A75-702C0772E465}">
      <text>
        <r>
          <rPr>
            <sz val="9"/>
            <color indexed="81"/>
            <rFont val="Tahoma"/>
            <family val="2"/>
          </rPr>
          <t>Account_Balance_YTD(acctdept: {Map!F235})</t>
        </r>
      </text>
    </comment>
    <comment ref="H235" authorId="0" shapeId="0" xr:uid="{4B71D91A-C8DB-442F-A763-3213D1848F30}">
      <text>
        <r>
          <rPr>
            <sz val="9"/>
            <color indexed="81"/>
            <rFont val="Tahoma"/>
            <family val="2"/>
          </rPr>
          <t>Account_Balance_YTD(acctdept: {Map!G235})</t>
        </r>
      </text>
    </comment>
    <comment ref="I235" authorId="0" shapeId="0" xr:uid="{FD6CCFFC-29B1-48CB-BE69-9885B5B30CAB}">
      <text>
        <r>
          <rPr>
            <sz val="9"/>
            <color indexed="81"/>
            <rFont val="Tahoma"/>
            <family val="2"/>
          </rPr>
          <t>Account_Balance_YTD(acctdept: {Map!H235})</t>
        </r>
      </text>
    </comment>
    <comment ref="J235" authorId="0" shapeId="0" xr:uid="{3BFB43F2-BF26-4FFE-A543-596F16B37090}">
      <text>
        <r>
          <rPr>
            <sz val="9"/>
            <color indexed="81"/>
            <rFont val="Tahoma"/>
            <family val="2"/>
          </rPr>
          <t>Account_Balance_YTD(acctdept: {Map!I235})</t>
        </r>
      </text>
    </comment>
    <comment ref="K235" authorId="0" shapeId="0" xr:uid="{2EF3D326-4355-4D55-A268-E73A13B20DD1}">
      <text>
        <r>
          <rPr>
            <sz val="9"/>
            <color indexed="81"/>
            <rFont val="Tahoma"/>
            <family val="2"/>
          </rPr>
          <t>Account_Balance_YTD(acctdept: {Map!J235})</t>
        </r>
      </text>
    </comment>
    <comment ref="L235" authorId="0" shapeId="0" xr:uid="{B9EA40BC-E34B-4E87-8993-9959D802A55F}">
      <text>
        <r>
          <rPr>
            <sz val="9"/>
            <color indexed="81"/>
            <rFont val="Tahoma"/>
            <family val="2"/>
          </rPr>
          <t>Account_Balance_YTD(acctdept: {Map!K235})</t>
        </r>
      </text>
    </comment>
    <comment ref="M235" authorId="0" shapeId="0" xr:uid="{9E96EBBA-66AD-4551-BE0C-1E2E722B2DCA}">
      <text>
        <r>
          <rPr>
            <sz val="9"/>
            <color indexed="81"/>
            <rFont val="Tahoma"/>
            <family val="2"/>
          </rPr>
          <t>Account_Balance_YTD(acctdept: {Map!L235})</t>
        </r>
      </text>
    </comment>
    <comment ref="D236" authorId="0" shapeId="0" xr:uid="{F38CEAB1-C23F-4E4C-8F03-3BB040B8297E}">
      <text>
        <r>
          <rPr>
            <sz val="9"/>
            <color indexed="81"/>
            <rFont val="Tahoma"/>
            <family val="2"/>
          </rPr>
          <t>Account_Balance_YTD(acctdept: {Map!C236})</t>
        </r>
      </text>
    </comment>
    <comment ref="E236" authorId="0" shapeId="0" xr:uid="{1A586685-6761-4C6B-AD85-805078E65BFB}">
      <text>
        <r>
          <rPr>
            <sz val="9"/>
            <color indexed="81"/>
            <rFont val="Tahoma"/>
            <family val="2"/>
          </rPr>
          <t>Account_Balance_YTD(acctdept: {Map!D236})</t>
        </r>
      </text>
    </comment>
    <comment ref="F236" authorId="0" shapeId="0" xr:uid="{3CF9D5FA-2487-4A86-8F75-105664ED78A3}">
      <text>
        <r>
          <rPr>
            <sz val="9"/>
            <color indexed="81"/>
            <rFont val="Tahoma"/>
            <family val="2"/>
          </rPr>
          <t>Account_Balance_YTD(acctdept: {Map!E236})</t>
        </r>
      </text>
    </comment>
    <comment ref="G236" authorId="0" shapeId="0" xr:uid="{6D993A4B-BA71-4BD3-8A88-8BE32C57804E}">
      <text>
        <r>
          <rPr>
            <sz val="9"/>
            <color indexed="81"/>
            <rFont val="Tahoma"/>
            <family val="2"/>
          </rPr>
          <t>Account_Balance_YTD(acctdept: {Map!F236})</t>
        </r>
      </text>
    </comment>
    <comment ref="H236" authorId="0" shapeId="0" xr:uid="{A2AF30A3-F98D-490D-A8FE-39AE1883925F}">
      <text>
        <r>
          <rPr>
            <sz val="9"/>
            <color indexed="81"/>
            <rFont val="Tahoma"/>
            <family val="2"/>
          </rPr>
          <t>Account_Balance_YTD(acctdept: {Map!G236})</t>
        </r>
      </text>
    </comment>
    <comment ref="I236" authorId="0" shapeId="0" xr:uid="{2D25E26F-5D55-4308-A316-2F6B037F4227}">
      <text>
        <r>
          <rPr>
            <sz val="9"/>
            <color indexed="81"/>
            <rFont val="Tahoma"/>
            <family val="2"/>
          </rPr>
          <t>Account_Balance_YTD(acctdept: {Map!H236})</t>
        </r>
      </text>
    </comment>
    <comment ref="J236" authorId="0" shapeId="0" xr:uid="{A1FE308D-0378-4DAF-8779-F671D1342AF5}">
      <text>
        <r>
          <rPr>
            <sz val="9"/>
            <color indexed="81"/>
            <rFont val="Tahoma"/>
            <family val="2"/>
          </rPr>
          <t>Account_Balance_YTD(acctdept: {Map!I236})</t>
        </r>
      </text>
    </comment>
    <comment ref="K236" authorId="0" shapeId="0" xr:uid="{1C842A4E-A821-4FEC-925E-97AC7FD206B3}">
      <text>
        <r>
          <rPr>
            <sz val="9"/>
            <color indexed="81"/>
            <rFont val="Tahoma"/>
            <family val="2"/>
          </rPr>
          <t>Account_Balance_YTD(acctdept: {Map!J236})</t>
        </r>
      </text>
    </comment>
    <comment ref="L236" authorId="0" shapeId="0" xr:uid="{5A1EF903-CBE0-4BB1-B8DC-0FD0F625AE57}">
      <text>
        <r>
          <rPr>
            <sz val="9"/>
            <color indexed="81"/>
            <rFont val="Tahoma"/>
            <family val="2"/>
          </rPr>
          <t>Account_Balance_YTD(acctdept: {Map!K236})</t>
        </r>
      </text>
    </comment>
    <comment ref="M236" authorId="0" shapeId="0" xr:uid="{49DBFDB5-EB40-4990-AA97-1A26A8FD9BA1}">
      <text>
        <r>
          <rPr>
            <sz val="9"/>
            <color indexed="81"/>
            <rFont val="Tahoma"/>
            <family val="2"/>
          </rPr>
          <t>Account_Balance_YTD(acctdept: {Map!L236})</t>
        </r>
      </text>
    </comment>
    <comment ref="D237" authorId="0" shapeId="0" xr:uid="{6BE0660E-C342-42A8-A7CD-B04F24B0ED29}">
      <text>
        <r>
          <rPr>
            <sz val="9"/>
            <color indexed="81"/>
            <rFont val="Tahoma"/>
            <family val="2"/>
          </rPr>
          <t>Account_Balance_YTD(acctdept: {Map!C237})</t>
        </r>
      </text>
    </comment>
    <comment ref="E237" authorId="0" shapeId="0" xr:uid="{3DBA061D-66A0-40CE-9DAF-9B735FB63FAF}">
      <text>
        <r>
          <rPr>
            <sz val="9"/>
            <color indexed="81"/>
            <rFont val="Tahoma"/>
            <family val="2"/>
          </rPr>
          <t>Account_Balance_YTD(acctdept: {Map!D237})</t>
        </r>
      </text>
    </comment>
    <comment ref="F237" authorId="0" shapeId="0" xr:uid="{BB8D976E-81D1-413D-9F3A-F2135BDCD01C}">
      <text>
        <r>
          <rPr>
            <sz val="9"/>
            <color indexed="81"/>
            <rFont val="Tahoma"/>
            <family val="2"/>
          </rPr>
          <t>Account_Balance_YTD(acctdept: {Map!E237})</t>
        </r>
      </text>
    </comment>
    <comment ref="G237" authorId="0" shapeId="0" xr:uid="{60293086-B203-4A22-A018-0281675C64FF}">
      <text>
        <r>
          <rPr>
            <sz val="9"/>
            <color indexed="81"/>
            <rFont val="Tahoma"/>
            <family val="2"/>
          </rPr>
          <t>Account_Balance_YTD(acctdept: {Map!F237})</t>
        </r>
      </text>
    </comment>
    <comment ref="H237" authorId="0" shapeId="0" xr:uid="{5AAE9CA0-3CBE-4B99-88A8-56FEF5F12F40}">
      <text>
        <r>
          <rPr>
            <sz val="9"/>
            <color indexed="81"/>
            <rFont val="Tahoma"/>
            <family val="2"/>
          </rPr>
          <t>Account_Balance_YTD(acctdept: {Map!G237})</t>
        </r>
      </text>
    </comment>
    <comment ref="I237" authorId="0" shapeId="0" xr:uid="{156218F6-9774-4420-8D4A-4BBDF813CF66}">
      <text>
        <r>
          <rPr>
            <sz val="9"/>
            <color indexed="81"/>
            <rFont val="Tahoma"/>
            <family val="2"/>
          </rPr>
          <t>Account_Balance_YTD(acctdept: {Map!H237})</t>
        </r>
      </text>
    </comment>
    <comment ref="J237" authorId="0" shapeId="0" xr:uid="{CA64F3F2-9075-46C2-8B0A-45B288A59852}">
      <text>
        <r>
          <rPr>
            <sz val="9"/>
            <color indexed="81"/>
            <rFont val="Tahoma"/>
            <family val="2"/>
          </rPr>
          <t>Account_Balance_YTD(acctdept: {Map!I237})</t>
        </r>
      </text>
    </comment>
    <comment ref="K237" authorId="0" shapeId="0" xr:uid="{E76FE183-D7B7-4445-95B0-51ED4694B47D}">
      <text>
        <r>
          <rPr>
            <sz val="9"/>
            <color indexed="81"/>
            <rFont val="Tahoma"/>
            <family val="2"/>
          </rPr>
          <t>Account_Balance_YTD(acctdept: {Map!J237})</t>
        </r>
      </text>
    </comment>
    <comment ref="L237" authorId="0" shapeId="0" xr:uid="{297E173D-D673-438B-A912-FC6F206CB448}">
      <text>
        <r>
          <rPr>
            <sz val="9"/>
            <color indexed="81"/>
            <rFont val="Tahoma"/>
            <family val="2"/>
          </rPr>
          <t>Account_Balance_YTD(acctdept: {Map!K237})</t>
        </r>
      </text>
    </comment>
    <comment ref="M237" authorId="0" shapeId="0" xr:uid="{4898F110-D09B-49A1-844E-1038D853A8F7}">
      <text>
        <r>
          <rPr>
            <sz val="9"/>
            <color indexed="81"/>
            <rFont val="Tahoma"/>
            <family val="2"/>
          </rPr>
          <t>Account_Balance_YTD(acctdept: {Map!L237})</t>
        </r>
      </text>
    </comment>
    <comment ref="D238" authorId="0" shapeId="0" xr:uid="{94AA2174-169D-4CB3-9572-0BE6353A5330}">
      <text>
        <r>
          <rPr>
            <sz val="9"/>
            <color indexed="81"/>
            <rFont val="Tahoma"/>
            <family val="2"/>
          </rPr>
          <t>Account_Balance_YTD(acctdept: {Map!C238})</t>
        </r>
      </text>
    </comment>
    <comment ref="E238" authorId="0" shapeId="0" xr:uid="{9C5BC0A3-639B-423B-BEC4-A8DC76C71B98}">
      <text>
        <r>
          <rPr>
            <sz val="9"/>
            <color indexed="81"/>
            <rFont val="Tahoma"/>
            <family val="2"/>
          </rPr>
          <t>Account_Balance_YTD(acctdept: {Map!D238})</t>
        </r>
      </text>
    </comment>
    <comment ref="F238" authorId="0" shapeId="0" xr:uid="{2714A0DC-5C20-44EB-BDB3-B845D7584D94}">
      <text>
        <r>
          <rPr>
            <sz val="9"/>
            <color indexed="81"/>
            <rFont val="Tahoma"/>
            <family val="2"/>
          </rPr>
          <t>Account_Balance_YTD(acctdept: {Map!E238})</t>
        </r>
      </text>
    </comment>
    <comment ref="G238" authorId="0" shapeId="0" xr:uid="{2CD1ED00-F3CB-4B6F-9DEB-B088FFF7F5BC}">
      <text>
        <r>
          <rPr>
            <sz val="9"/>
            <color indexed="81"/>
            <rFont val="Tahoma"/>
            <family val="2"/>
          </rPr>
          <t>Account_Balance_YTD(acctdept: {Map!F238})</t>
        </r>
      </text>
    </comment>
    <comment ref="H238" authorId="0" shapeId="0" xr:uid="{BD427956-A22D-4FDE-8B37-604216664913}">
      <text>
        <r>
          <rPr>
            <sz val="9"/>
            <color indexed="81"/>
            <rFont val="Tahoma"/>
            <family val="2"/>
          </rPr>
          <t>Account_Balance_YTD(acctdept: {Map!G238})</t>
        </r>
      </text>
    </comment>
    <comment ref="I238" authorId="0" shapeId="0" xr:uid="{E2FC5211-D8BF-4FD6-9EC4-E18AC1AF71C7}">
      <text>
        <r>
          <rPr>
            <sz val="9"/>
            <color indexed="81"/>
            <rFont val="Tahoma"/>
            <family val="2"/>
          </rPr>
          <t>Account_Balance_YTD(acctdept: {Map!H238})</t>
        </r>
      </text>
    </comment>
    <comment ref="J238" authorId="0" shapeId="0" xr:uid="{879B90ED-FD2F-48D4-8982-AEC0656C50E0}">
      <text>
        <r>
          <rPr>
            <sz val="9"/>
            <color indexed="81"/>
            <rFont val="Tahoma"/>
            <family val="2"/>
          </rPr>
          <t>Account_Balance_YTD(acctdept: {Map!I238})</t>
        </r>
      </text>
    </comment>
    <comment ref="K238" authorId="0" shapeId="0" xr:uid="{7C1E0CFF-3982-4DD8-B803-A4377E408050}">
      <text>
        <r>
          <rPr>
            <sz val="9"/>
            <color indexed="81"/>
            <rFont val="Tahoma"/>
            <family val="2"/>
          </rPr>
          <t>Account_Balance_YTD(acctdept: {Map!J238})</t>
        </r>
      </text>
    </comment>
    <comment ref="L238" authorId="0" shapeId="0" xr:uid="{5434B535-17D0-4B0E-A810-B2F42F092F01}">
      <text>
        <r>
          <rPr>
            <sz val="9"/>
            <color indexed="81"/>
            <rFont val="Tahoma"/>
            <family val="2"/>
          </rPr>
          <t>Account_Balance_YTD(acctdept: {Map!K238})</t>
        </r>
      </text>
    </comment>
    <comment ref="M238" authorId="0" shapeId="0" xr:uid="{1ACCB3D9-8386-438D-AD2C-C61D7FFAE852}">
      <text>
        <r>
          <rPr>
            <sz val="9"/>
            <color indexed="81"/>
            <rFont val="Tahoma"/>
            <family val="2"/>
          </rPr>
          <t>Account_Balance_YTD(acctdept: {Map!L238})</t>
        </r>
      </text>
    </comment>
    <comment ref="D239" authorId="0" shapeId="0" xr:uid="{56A15B25-C6A2-45FD-9B3A-029DE77847E2}">
      <text>
        <r>
          <rPr>
            <sz val="9"/>
            <color indexed="81"/>
            <rFont val="Tahoma"/>
            <family val="2"/>
          </rPr>
          <t>Account_Balance_YTD(acctdept: {Map!C239})</t>
        </r>
      </text>
    </comment>
    <comment ref="E239" authorId="0" shapeId="0" xr:uid="{3DAA274E-8526-4229-8477-1ECAF8276796}">
      <text>
        <r>
          <rPr>
            <sz val="9"/>
            <color indexed="81"/>
            <rFont val="Tahoma"/>
            <family val="2"/>
          </rPr>
          <t>Account_Balance_YTD(acctdept: {Map!D239})</t>
        </r>
      </text>
    </comment>
    <comment ref="F239" authorId="0" shapeId="0" xr:uid="{B3EC4DB9-D4FD-48E0-8DF4-269871A78644}">
      <text>
        <r>
          <rPr>
            <sz val="9"/>
            <color indexed="81"/>
            <rFont val="Tahoma"/>
            <family val="2"/>
          </rPr>
          <t>Account_Balance_YTD(acctdept: {Map!E239})</t>
        </r>
      </text>
    </comment>
    <comment ref="G239" authorId="0" shapeId="0" xr:uid="{DB73788F-4905-4C32-8550-B0F60B55AE61}">
      <text>
        <r>
          <rPr>
            <sz val="9"/>
            <color indexed="81"/>
            <rFont val="Tahoma"/>
            <family val="2"/>
          </rPr>
          <t>Account_Balance_YTD(acctdept: {Map!F239})</t>
        </r>
      </text>
    </comment>
    <comment ref="H239" authorId="0" shapeId="0" xr:uid="{35CF4D84-7F5F-40AB-A30A-167325FAEB57}">
      <text>
        <r>
          <rPr>
            <sz val="9"/>
            <color indexed="81"/>
            <rFont val="Tahoma"/>
            <family val="2"/>
          </rPr>
          <t>Account_Balance_YTD(acctdept: {Map!G239})</t>
        </r>
      </text>
    </comment>
    <comment ref="I239" authorId="0" shapeId="0" xr:uid="{3FD40DE1-8830-4EC1-9144-5A27ECF895B0}">
      <text>
        <r>
          <rPr>
            <sz val="9"/>
            <color indexed="81"/>
            <rFont val="Tahoma"/>
            <family val="2"/>
          </rPr>
          <t>Account_Balance_YTD(acctdept: {Map!H239})</t>
        </r>
      </text>
    </comment>
    <comment ref="J239" authorId="0" shapeId="0" xr:uid="{BF48DD91-178C-4CAC-83B2-5D996FA08351}">
      <text>
        <r>
          <rPr>
            <sz val="9"/>
            <color indexed="81"/>
            <rFont val="Tahoma"/>
            <family val="2"/>
          </rPr>
          <t>Account_Balance_YTD(acctdept: {Map!I239})</t>
        </r>
      </text>
    </comment>
    <comment ref="K239" authorId="0" shapeId="0" xr:uid="{93214591-DB9C-4E01-95A5-74BDB1E450F6}">
      <text>
        <r>
          <rPr>
            <sz val="9"/>
            <color indexed="81"/>
            <rFont val="Tahoma"/>
            <family val="2"/>
          </rPr>
          <t>Account_Balance_YTD(acctdept: {Map!J239})</t>
        </r>
      </text>
    </comment>
    <comment ref="L239" authorId="0" shapeId="0" xr:uid="{A315F696-B276-44DD-AE53-1991464B2179}">
      <text>
        <r>
          <rPr>
            <sz val="9"/>
            <color indexed="81"/>
            <rFont val="Tahoma"/>
            <family val="2"/>
          </rPr>
          <t>Account_Balance_YTD(acctdept: {Map!K239})</t>
        </r>
      </text>
    </comment>
    <comment ref="M239" authorId="0" shapeId="0" xr:uid="{849BB3E0-9F2A-4499-ADBB-42F037B7CF8D}">
      <text>
        <r>
          <rPr>
            <sz val="9"/>
            <color indexed="81"/>
            <rFont val="Tahoma"/>
            <family val="2"/>
          </rPr>
          <t>Account_Balance_YTD(acctdept: {Map!L239})</t>
        </r>
      </text>
    </comment>
    <comment ref="D240" authorId="0" shapeId="0" xr:uid="{9CDBB976-CCEB-4773-9C39-BBA89F38FE30}">
      <text>
        <r>
          <rPr>
            <sz val="9"/>
            <color indexed="81"/>
            <rFont val="Tahoma"/>
            <family val="2"/>
          </rPr>
          <t>Account_Balance_YTD(acctdept: {Map!C240})</t>
        </r>
      </text>
    </comment>
    <comment ref="E240" authorId="0" shapeId="0" xr:uid="{C07966E6-C539-40A4-8265-5AFAA9373EEB}">
      <text>
        <r>
          <rPr>
            <sz val="9"/>
            <color indexed="81"/>
            <rFont val="Tahoma"/>
            <family val="2"/>
          </rPr>
          <t>Account_Balance_YTD(acctdept: {Map!D240})</t>
        </r>
      </text>
    </comment>
    <comment ref="F240" authorId="0" shapeId="0" xr:uid="{3826872C-09A2-45E9-9BDF-28FA231F87E7}">
      <text>
        <r>
          <rPr>
            <sz val="9"/>
            <color indexed="81"/>
            <rFont val="Tahoma"/>
            <family val="2"/>
          </rPr>
          <t>Account_Balance_YTD(acctdept: {Map!E240})</t>
        </r>
      </text>
    </comment>
    <comment ref="G240" authorId="0" shapeId="0" xr:uid="{48A6D6A8-B8F9-4480-B527-2AA4152299D1}">
      <text>
        <r>
          <rPr>
            <sz val="9"/>
            <color indexed="81"/>
            <rFont val="Tahoma"/>
            <family val="2"/>
          </rPr>
          <t>Account_Balance_YTD(acctdept: {Map!F240})</t>
        </r>
      </text>
    </comment>
    <comment ref="H240" authorId="0" shapeId="0" xr:uid="{AAC1AE47-BC4F-4D6B-A9E2-187AE7C8165A}">
      <text>
        <r>
          <rPr>
            <sz val="9"/>
            <color indexed="81"/>
            <rFont val="Tahoma"/>
            <family val="2"/>
          </rPr>
          <t>Account_Balance_YTD(acctdept: {Map!G240})</t>
        </r>
      </text>
    </comment>
    <comment ref="I240" authorId="0" shapeId="0" xr:uid="{6079D066-C0DD-4F1B-9CB5-37BD605E9B7B}">
      <text>
        <r>
          <rPr>
            <sz val="9"/>
            <color indexed="81"/>
            <rFont val="Tahoma"/>
            <family val="2"/>
          </rPr>
          <t>Account_Balance_YTD(acctdept: {Map!H240})</t>
        </r>
      </text>
    </comment>
    <comment ref="J240" authorId="0" shapeId="0" xr:uid="{B795D15D-2DE0-4AF0-AC03-4267C64B28D6}">
      <text>
        <r>
          <rPr>
            <sz val="9"/>
            <color indexed="81"/>
            <rFont val="Tahoma"/>
            <family val="2"/>
          </rPr>
          <t>Account_Balance_YTD(acctdept: {Map!I240})</t>
        </r>
      </text>
    </comment>
    <comment ref="K240" authorId="0" shapeId="0" xr:uid="{120CDEDE-B8B6-4217-AC3F-68A6D5E93400}">
      <text>
        <r>
          <rPr>
            <sz val="9"/>
            <color indexed="81"/>
            <rFont val="Tahoma"/>
            <family val="2"/>
          </rPr>
          <t>Account_Balance_YTD(acctdept: {Map!J240})</t>
        </r>
      </text>
    </comment>
    <comment ref="L240" authorId="0" shapeId="0" xr:uid="{CC843788-13AD-4F27-A1E9-F56CDAC3A52F}">
      <text>
        <r>
          <rPr>
            <sz val="9"/>
            <color indexed="81"/>
            <rFont val="Tahoma"/>
            <family val="2"/>
          </rPr>
          <t>Account_Balance_YTD(acctdept: {Map!K240})</t>
        </r>
      </text>
    </comment>
    <comment ref="M240" authorId="0" shapeId="0" xr:uid="{0D98B82F-E527-4D7D-ACC1-9AC9E2667B01}">
      <text>
        <r>
          <rPr>
            <sz val="9"/>
            <color indexed="81"/>
            <rFont val="Tahoma"/>
            <family val="2"/>
          </rPr>
          <t>Account_Balance_YTD(acctdept: {Map!L240})</t>
        </r>
      </text>
    </comment>
    <comment ref="D241" authorId="0" shapeId="0" xr:uid="{E7590849-405C-492C-9DCA-2E2D8DB6FD07}">
      <text>
        <r>
          <rPr>
            <sz val="9"/>
            <color indexed="81"/>
            <rFont val="Tahoma"/>
            <family val="2"/>
          </rPr>
          <t>Account_Balance_YTD(acctdept: {Map!C241})</t>
        </r>
      </text>
    </comment>
    <comment ref="E241" authorId="0" shapeId="0" xr:uid="{09D99413-4E12-437F-A84B-6EC655A1E02C}">
      <text>
        <r>
          <rPr>
            <sz val="9"/>
            <color indexed="81"/>
            <rFont val="Tahoma"/>
            <family val="2"/>
          </rPr>
          <t>Account_Balance_YTD(acctdept: {Map!D241})</t>
        </r>
      </text>
    </comment>
    <comment ref="F241" authorId="0" shapeId="0" xr:uid="{B26791C8-A808-43E0-B9A0-50562ECF3C0E}">
      <text>
        <r>
          <rPr>
            <sz val="9"/>
            <color indexed="81"/>
            <rFont val="Tahoma"/>
            <family val="2"/>
          </rPr>
          <t>Account_Balance_YTD(acctdept: {Map!E241})</t>
        </r>
      </text>
    </comment>
    <comment ref="G241" authorId="0" shapeId="0" xr:uid="{E0C85E8A-2D06-4AF3-A741-4F2D71EB5AEB}">
      <text>
        <r>
          <rPr>
            <sz val="9"/>
            <color indexed="81"/>
            <rFont val="Tahoma"/>
            <family val="2"/>
          </rPr>
          <t>Account_Balance_YTD(acctdept: {Map!F241})</t>
        </r>
      </text>
    </comment>
    <comment ref="H241" authorId="0" shapeId="0" xr:uid="{99F13946-ACA5-4C5D-97A1-DD99B1C0D151}">
      <text>
        <r>
          <rPr>
            <sz val="9"/>
            <color indexed="81"/>
            <rFont val="Tahoma"/>
            <family val="2"/>
          </rPr>
          <t>Account_Balance_YTD(acctdept: {Map!G241})</t>
        </r>
      </text>
    </comment>
    <comment ref="I241" authorId="0" shapeId="0" xr:uid="{3A9A5F9C-F09D-42C1-8CFA-C4E6070AAE9D}">
      <text>
        <r>
          <rPr>
            <sz val="9"/>
            <color indexed="81"/>
            <rFont val="Tahoma"/>
            <family val="2"/>
          </rPr>
          <t>Account_Balance_YTD(acctdept: {Map!H241})</t>
        </r>
      </text>
    </comment>
    <comment ref="J241" authorId="0" shapeId="0" xr:uid="{A5E46CB1-0AD0-4149-8625-F0346FD42C24}">
      <text>
        <r>
          <rPr>
            <sz val="9"/>
            <color indexed="81"/>
            <rFont val="Tahoma"/>
            <family val="2"/>
          </rPr>
          <t>Account_Balance_YTD(acctdept: {Map!I241})</t>
        </r>
      </text>
    </comment>
    <comment ref="K241" authorId="0" shapeId="0" xr:uid="{44F82DFF-0294-4499-8A7C-7AECA858B59A}">
      <text>
        <r>
          <rPr>
            <sz val="9"/>
            <color indexed="81"/>
            <rFont val="Tahoma"/>
            <family val="2"/>
          </rPr>
          <t>Account_Balance_YTD(acctdept: {Map!J241})</t>
        </r>
      </text>
    </comment>
    <comment ref="L241" authorId="0" shapeId="0" xr:uid="{6F12C17C-EBBF-411D-ACDC-A874B15C0515}">
      <text>
        <r>
          <rPr>
            <sz val="9"/>
            <color indexed="81"/>
            <rFont val="Tahoma"/>
            <family val="2"/>
          </rPr>
          <t>Account_Balance_YTD(acctdept: {Map!K241})</t>
        </r>
      </text>
    </comment>
    <comment ref="M241" authorId="0" shapeId="0" xr:uid="{D12D8819-2C4A-4A66-9A33-BCE15E855086}">
      <text>
        <r>
          <rPr>
            <sz val="9"/>
            <color indexed="81"/>
            <rFont val="Tahoma"/>
            <family val="2"/>
          </rPr>
          <t>Account_Balance_YTD(acctdept: {Map!L241})</t>
        </r>
      </text>
    </comment>
    <comment ref="D242" authorId="0" shapeId="0" xr:uid="{B5FBF5B4-3A4D-4A7B-BD8E-F686ADFA90AA}">
      <text>
        <r>
          <rPr>
            <sz val="9"/>
            <color indexed="81"/>
            <rFont val="Tahoma"/>
            <family val="2"/>
          </rPr>
          <t>Account_Balance_YTD(acctdept: {Map!C242})</t>
        </r>
      </text>
    </comment>
    <comment ref="E242" authorId="0" shapeId="0" xr:uid="{3DC97392-A902-496F-9A5C-470195B9EE9D}">
      <text>
        <r>
          <rPr>
            <sz val="9"/>
            <color indexed="81"/>
            <rFont val="Tahoma"/>
            <family val="2"/>
          </rPr>
          <t>Account_Balance_YTD(acctdept: {Map!D242})</t>
        </r>
      </text>
    </comment>
    <comment ref="F242" authorId="0" shapeId="0" xr:uid="{973DF26C-A31F-4CF2-944E-57C3A25B03FB}">
      <text>
        <r>
          <rPr>
            <sz val="9"/>
            <color indexed="81"/>
            <rFont val="Tahoma"/>
            <family val="2"/>
          </rPr>
          <t>Account_Balance_YTD(acctdept: {Map!E242})</t>
        </r>
      </text>
    </comment>
    <comment ref="G242" authorId="0" shapeId="0" xr:uid="{166756DC-F72D-4F21-A0CC-97CE3FDC6CB1}">
      <text>
        <r>
          <rPr>
            <sz val="9"/>
            <color indexed="81"/>
            <rFont val="Tahoma"/>
            <family val="2"/>
          </rPr>
          <t>Account_Balance_YTD(acctdept: {Map!F242})</t>
        </r>
      </text>
    </comment>
    <comment ref="H242" authorId="0" shapeId="0" xr:uid="{7D23A499-1730-4CA5-B9FA-973DE652DB7F}">
      <text>
        <r>
          <rPr>
            <sz val="9"/>
            <color indexed="81"/>
            <rFont val="Tahoma"/>
            <family val="2"/>
          </rPr>
          <t>Account_Balance_YTD(acctdept: {Map!G242})</t>
        </r>
      </text>
    </comment>
    <comment ref="I242" authorId="0" shapeId="0" xr:uid="{5B591F41-44B2-405B-B8FE-B2450D7F6146}">
      <text>
        <r>
          <rPr>
            <sz val="9"/>
            <color indexed="81"/>
            <rFont val="Tahoma"/>
            <family val="2"/>
          </rPr>
          <t>Account_Balance_YTD(acctdept: {Map!H242})</t>
        </r>
      </text>
    </comment>
    <comment ref="J242" authorId="0" shapeId="0" xr:uid="{CCC7DBB6-5BF5-4C68-B109-E181CF9C6DD5}">
      <text>
        <r>
          <rPr>
            <sz val="9"/>
            <color indexed="81"/>
            <rFont val="Tahoma"/>
            <family val="2"/>
          </rPr>
          <t>Account_Balance_YTD(acctdept: {Map!I242})</t>
        </r>
      </text>
    </comment>
    <comment ref="K242" authorId="0" shapeId="0" xr:uid="{8C8BB036-DBF1-4B86-B6AE-589C82B02B44}">
      <text>
        <r>
          <rPr>
            <sz val="9"/>
            <color indexed="81"/>
            <rFont val="Tahoma"/>
            <family val="2"/>
          </rPr>
          <t>Account_Balance_YTD(acctdept: {Map!J242})</t>
        </r>
      </text>
    </comment>
    <comment ref="L242" authorId="0" shapeId="0" xr:uid="{7BC3146E-1F78-498C-A2D4-AF13691C6638}">
      <text>
        <r>
          <rPr>
            <sz val="9"/>
            <color indexed="81"/>
            <rFont val="Tahoma"/>
            <family val="2"/>
          </rPr>
          <t>Account_Balance_YTD(acctdept: {Map!K242})</t>
        </r>
      </text>
    </comment>
    <comment ref="M242" authorId="0" shapeId="0" xr:uid="{A3F46230-3E74-45BB-8470-C32BCC906ABB}">
      <text>
        <r>
          <rPr>
            <sz val="9"/>
            <color indexed="81"/>
            <rFont val="Tahoma"/>
            <family val="2"/>
          </rPr>
          <t>Account_Balance_YTD(acctdept: {Map!L242})</t>
        </r>
      </text>
    </comment>
    <comment ref="D243" authorId="0" shapeId="0" xr:uid="{D3610AF7-4D27-4AFF-8E0F-EFC5F1FAE193}">
      <text>
        <r>
          <rPr>
            <sz val="9"/>
            <color indexed="81"/>
            <rFont val="Tahoma"/>
            <family val="2"/>
          </rPr>
          <t>Account_Balance_YTD(acctdept: {Map!C243})</t>
        </r>
      </text>
    </comment>
    <comment ref="E243" authorId="0" shapeId="0" xr:uid="{A5FCC714-94A9-4D82-A3E3-F78ADE3DF788}">
      <text>
        <r>
          <rPr>
            <sz val="9"/>
            <color indexed="81"/>
            <rFont val="Tahoma"/>
            <family val="2"/>
          </rPr>
          <t>Account_Balance_YTD(acctdept: {Map!D243})</t>
        </r>
      </text>
    </comment>
    <comment ref="F243" authorId="0" shapeId="0" xr:uid="{2E2BACFD-8297-4D68-BA60-7CC6DCD95189}">
      <text>
        <r>
          <rPr>
            <sz val="9"/>
            <color indexed="81"/>
            <rFont val="Tahoma"/>
            <family val="2"/>
          </rPr>
          <t>Account_Balance_YTD(acctdept: {Map!E243})</t>
        </r>
      </text>
    </comment>
    <comment ref="G243" authorId="0" shapeId="0" xr:uid="{E07177FB-95E1-4E49-9353-C07F59AA1963}">
      <text>
        <r>
          <rPr>
            <sz val="9"/>
            <color indexed="81"/>
            <rFont val="Tahoma"/>
            <family val="2"/>
          </rPr>
          <t>Account_Balance_YTD(acctdept: {Map!F243})</t>
        </r>
      </text>
    </comment>
    <comment ref="H243" authorId="0" shapeId="0" xr:uid="{0CF83AE0-AEF3-4AED-BA93-938712192975}">
      <text>
        <r>
          <rPr>
            <sz val="9"/>
            <color indexed="81"/>
            <rFont val="Tahoma"/>
            <family val="2"/>
          </rPr>
          <t>Account_Balance_YTD(acctdept: {Map!G243})</t>
        </r>
      </text>
    </comment>
    <comment ref="I243" authorId="0" shapeId="0" xr:uid="{2B1B39A7-38A7-4B46-8C0C-5F2DF26800A6}">
      <text>
        <r>
          <rPr>
            <sz val="9"/>
            <color indexed="81"/>
            <rFont val="Tahoma"/>
            <family val="2"/>
          </rPr>
          <t>Account_Balance_YTD(acctdept: {Map!H243})</t>
        </r>
      </text>
    </comment>
    <comment ref="J243" authorId="0" shapeId="0" xr:uid="{F7B9B297-76DA-4EA0-8ABC-1CEB79FD99B9}">
      <text>
        <r>
          <rPr>
            <sz val="9"/>
            <color indexed="81"/>
            <rFont val="Tahoma"/>
            <family val="2"/>
          </rPr>
          <t>Account_Balance_YTD(acctdept: {Map!I243})</t>
        </r>
      </text>
    </comment>
    <comment ref="K243" authorId="0" shapeId="0" xr:uid="{A8CF2766-9919-4055-82B2-955C5B54B32A}">
      <text>
        <r>
          <rPr>
            <sz val="9"/>
            <color indexed="81"/>
            <rFont val="Tahoma"/>
            <family val="2"/>
          </rPr>
          <t>Account_Balance_YTD(acctdept: {Map!J243})</t>
        </r>
      </text>
    </comment>
    <comment ref="L243" authorId="0" shapeId="0" xr:uid="{69343EC1-0853-4BCE-832B-4D98A395898A}">
      <text>
        <r>
          <rPr>
            <sz val="9"/>
            <color indexed="81"/>
            <rFont val="Tahoma"/>
            <family val="2"/>
          </rPr>
          <t>Account_Balance_YTD(acctdept: {Map!K243})</t>
        </r>
      </text>
    </comment>
    <comment ref="M243" authorId="0" shapeId="0" xr:uid="{A3DA39E4-04E3-445E-A5F4-DDFC98221AF7}">
      <text>
        <r>
          <rPr>
            <sz val="9"/>
            <color indexed="81"/>
            <rFont val="Tahoma"/>
            <family val="2"/>
          </rPr>
          <t>Account_Balance_YTD(acctdept: {Map!L243})</t>
        </r>
      </text>
    </comment>
    <comment ref="D244" authorId="0" shapeId="0" xr:uid="{D6768D63-4027-4D40-B6E9-73741F33B80D}">
      <text>
        <r>
          <rPr>
            <sz val="9"/>
            <color indexed="81"/>
            <rFont val="Tahoma"/>
            <family val="2"/>
          </rPr>
          <t>Account_Balance_YTD(acctdept: {Map!C244})</t>
        </r>
      </text>
    </comment>
    <comment ref="E244" authorId="0" shapeId="0" xr:uid="{6072A587-904C-4F33-A2E7-F4E5E7289F2D}">
      <text>
        <r>
          <rPr>
            <sz val="9"/>
            <color indexed="81"/>
            <rFont val="Tahoma"/>
            <family val="2"/>
          </rPr>
          <t>Account_Balance_YTD(acctdept: {Map!D244})</t>
        </r>
      </text>
    </comment>
    <comment ref="F244" authorId="0" shapeId="0" xr:uid="{BADD89B0-8121-491A-92A4-39F537901D9F}">
      <text>
        <r>
          <rPr>
            <sz val="9"/>
            <color indexed="81"/>
            <rFont val="Tahoma"/>
            <family val="2"/>
          </rPr>
          <t>Account_Balance_YTD(acctdept: {Map!E244})</t>
        </r>
      </text>
    </comment>
    <comment ref="G244" authorId="0" shapeId="0" xr:uid="{AD133135-1C92-48CD-8104-726225953B59}">
      <text>
        <r>
          <rPr>
            <sz val="9"/>
            <color indexed="81"/>
            <rFont val="Tahoma"/>
            <family val="2"/>
          </rPr>
          <t>Account_Balance_YTD(acctdept: {Map!F244})</t>
        </r>
      </text>
    </comment>
    <comment ref="H244" authorId="0" shapeId="0" xr:uid="{101F3BC3-ECEE-4CEB-8715-6D4FB422C321}">
      <text>
        <r>
          <rPr>
            <sz val="9"/>
            <color indexed="81"/>
            <rFont val="Tahoma"/>
            <family val="2"/>
          </rPr>
          <t>Account_Balance_YTD(acctdept: {Map!G244})</t>
        </r>
      </text>
    </comment>
    <comment ref="I244" authorId="0" shapeId="0" xr:uid="{0B5DDB15-A1EB-44BE-A297-76E60F8274BE}">
      <text>
        <r>
          <rPr>
            <sz val="9"/>
            <color indexed="81"/>
            <rFont val="Tahoma"/>
            <family val="2"/>
          </rPr>
          <t>Account_Balance_YTD(acctdept: {Map!H244})</t>
        </r>
      </text>
    </comment>
    <comment ref="J244" authorId="0" shapeId="0" xr:uid="{C9266826-99A4-4CEA-B5F9-846E89F48991}">
      <text>
        <r>
          <rPr>
            <sz val="9"/>
            <color indexed="81"/>
            <rFont val="Tahoma"/>
            <family val="2"/>
          </rPr>
          <t>Account_Balance_YTD(acctdept: {Map!I244})</t>
        </r>
      </text>
    </comment>
    <comment ref="K244" authorId="0" shapeId="0" xr:uid="{1F3F1D1E-272E-467A-A4DF-7CD9052791EC}">
      <text>
        <r>
          <rPr>
            <sz val="9"/>
            <color indexed="81"/>
            <rFont val="Tahoma"/>
            <family val="2"/>
          </rPr>
          <t>Account_Balance_YTD(acctdept: {Map!J244})</t>
        </r>
      </text>
    </comment>
    <comment ref="L244" authorId="0" shapeId="0" xr:uid="{4E06CFB1-A035-48E1-ADBC-E08C0C024785}">
      <text>
        <r>
          <rPr>
            <sz val="9"/>
            <color indexed="81"/>
            <rFont val="Tahoma"/>
            <family val="2"/>
          </rPr>
          <t>Account_Balance_YTD(acctdept: {Map!K244})</t>
        </r>
      </text>
    </comment>
    <comment ref="M244" authorId="0" shapeId="0" xr:uid="{C4E85C45-4F62-4682-8E01-4DE2EA67B8FB}">
      <text>
        <r>
          <rPr>
            <sz val="9"/>
            <color indexed="81"/>
            <rFont val="Tahoma"/>
            <family val="2"/>
          </rPr>
          <t>Account_Balance_YTD(acctdept: {Map!L244})</t>
        </r>
      </text>
    </comment>
    <comment ref="D245" authorId="0" shapeId="0" xr:uid="{0DCCBA40-3263-4902-A297-58026C73F11A}">
      <text>
        <r>
          <rPr>
            <sz val="9"/>
            <color indexed="81"/>
            <rFont val="Tahoma"/>
            <family val="2"/>
          </rPr>
          <t>Account_Balance_YTD(acctdept: {Map!C245})</t>
        </r>
      </text>
    </comment>
    <comment ref="E245" authorId="0" shapeId="0" xr:uid="{94E9C448-4CF2-428A-90DA-01A9998D7C76}">
      <text>
        <r>
          <rPr>
            <sz val="9"/>
            <color indexed="81"/>
            <rFont val="Tahoma"/>
            <family val="2"/>
          </rPr>
          <t>Account_Balance_YTD(acctdept: {Map!D245})</t>
        </r>
      </text>
    </comment>
    <comment ref="F245" authorId="0" shapeId="0" xr:uid="{A314CD97-F1D7-4C97-ACFA-AFE61B431087}">
      <text>
        <r>
          <rPr>
            <sz val="9"/>
            <color indexed="81"/>
            <rFont val="Tahoma"/>
            <family val="2"/>
          </rPr>
          <t>Account_Balance_YTD(acctdept: {Map!E245})</t>
        </r>
      </text>
    </comment>
    <comment ref="G245" authorId="0" shapeId="0" xr:uid="{57DD8DE0-ED48-43F4-8ED9-8E57F4CDFE17}">
      <text>
        <r>
          <rPr>
            <sz val="9"/>
            <color indexed="81"/>
            <rFont val="Tahoma"/>
            <family val="2"/>
          </rPr>
          <t>Account_Balance_YTD(acctdept: {Map!F245})</t>
        </r>
      </text>
    </comment>
    <comment ref="H245" authorId="0" shapeId="0" xr:uid="{A74F98EB-EFA6-4DED-A9A2-EA1438C08D3F}">
      <text>
        <r>
          <rPr>
            <sz val="9"/>
            <color indexed="81"/>
            <rFont val="Tahoma"/>
            <family val="2"/>
          </rPr>
          <t>Account_Balance_YTD(acctdept: {Map!G245})</t>
        </r>
      </text>
    </comment>
    <comment ref="I245" authorId="0" shapeId="0" xr:uid="{7FAD53AA-7A9E-47C5-B018-4A56CE46F206}">
      <text>
        <r>
          <rPr>
            <sz val="9"/>
            <color indexed="81"/>
            <rFont val="Tahoma"/>
            <family val="2"/>
          </rPr>
          <t>Account_Balance_YTD(acctdept: {Map!H245})</t>
        </r>
      </text>
    </comment>
    <comment ref="J245" authorId="0" shapeId="0" xr:uid="{7868F572-3712-40D8-8F76-0E4E0E760024}">
      <text>
        <r>
          <rPr>
            <sz val="9"/>
            <color indexed="81"/>
            <rFont val="Tahoma"/>
            <family val="2"/>
          </rPr>
          <t>Account_Balance_YTD(acctdept: {Map!I245})</t>
        </r>
      </text>
    </comment>
    <comment ref="K245" authorId="0" shapeId="0" xr:uid="{B5F52999-A578-47C1-8A0A-4D066DF44F62}">
      <text>
        <r>
          <rPr>
            <sz val="9"/>
            <color indexed="81"/>
            <rFont val="Tahoma"/>
            <family val="2"/>
          </rPr>
          <t>Account_Balance_YTD(acctdept: {Map!J245})</t>
        </r>
      </text>
    </comment>
    <comment ref="L245" authorId="0" shapeId="0" xr:uid="{930345B5-691F-4926-A6DA-94E7D2CBADF6}">
      <text>
        <r>
          <rPr>
            <sz val="9"/>
            <color indexed="81"/>
            <rFont val="Tahoma"/>
            <family val="2"/>
          </rPr>
          <t>Account_Balance_YTD(acctdept: {Map!K245})</t>
        </r>
      </text>
    </comment>
    <comment ref="M245" authorId="0" shapeId="0" xr:uid="{89D9A11F-9CB7-427B-BBD2-2041CDDEF6AE}">
      <text>
        <r>
          <rPr>
            <sz val="9"/>
            <color indexed="81"/>
            <rFont val="Tahoma"/>
            <family val="2"/>
          </rPr>
          <t>Account_Balance_YTD(acctdept: {Map!L245})</t>
        </r>
      </text>
    </comment>
    <comment ref="D246" authorId="0" shapeId="0" xr:uid="{10781D37-C66C-4C63-A82B-0D23AD615418}">
      <text>
        <r>
          <rPr>
            <sz val="9"/>
            <color indexed="81"/>
            <rFont val="Tahoma"/>
            <family val="2"/>
          </rPr>
          <t>Account_Balance_YTD(acctdept: {Map!C246})</t>
        </r>
      </text>
    </comment>
    <comment ref="E246" authorId="0" shapeId="0" xr:uid="{0C5FDFC8-A113-4421-A4EB-2C83087B0D6F}">
      <text>
        <r>
          <rPr>
            <sz val="9"/>
            <color indexed="81"/>
            <rFont val="Tahoma"/>
            <family val="2"/>
          </rPr>
          <t>Account_Balance_YTD(acctdept: {Map!D246})</t>
        </r>
      </text>
    </comment>
    <comment ref="F246" authorId="0" shapeId="0" xr:uid="{C42F04CB-FBAD-4783-8C31-9A43435D9B4B}">
      <text>
        <r>
          <rPr>
            <sz val="9"/>
            <color indexed="81"/>
            <rFont val="Tahoma"/>
            <family val="2"/>
          </rPr>
          <t>Account_Balance_YTD(acctdept: {Map!E246})</t>
        </r>
      </text>
    </comment>
    <comment ref="G246" authorId="0" shapeId="0" xr:uid="{98C103D0-18C8-4122-B30B-40338346722D}">
      <text>
        <r>
          <rPr>
            <sz val="9"/>
            <color indexed="81"/>
            <rFont val="Tahoma"/>
            <family val="2"/>
          </rPr>
          <t>Account_Balance_YTD(acctdept: {Map!F246})</t>
        </r>
      </text>
    </comment>
    <comment ref="H246" authorId="0" shapeId="0" xr:uid="{15851811-E44F-4F9F-AB14-89C74B5BF76F}">
      <text>
        <r>
          <rPr>
            <sz val="9"/>
            <color indexed="81"/>
            <rFont val="Tahoma"/>
            <family val="2"/>
          </rPr>
          <t>Account_Balance_YTD(acctdept: {Map!G246})</t>
        </r>
      </text>
    </comment>
    <comment ref="I246" authorId="0" shapeId="0" xr:uid="{8B12B1AA-980D-47D2-ADD1-E62FDC9D37ED}">
      <text>
        <r>
          <rPr>
            <sz val="9"/>
            <color indexed="81"/>
            <rFont val="Tahoma"/>
            <family val="2"/>
          </rPr>
          <t>Account_Balance_YTD(acctdept: {Map!H246})</t>
        </r>
      </text>
    </comment>
    <comment ref="J246" authorId="0" shapeId="0" xr:uid="{8B585503-3AEE-40B3-AC45-D0209E76574B}">
      <text>
        <r>
          <rPr>
            <sz val="9"/>
            <color indexed="81"/>
            <rFont val="Tahoma"/>
            <family val="2"/>
          </rPr>
          <t>Account_Balance_YTD(acctdept: {Map!I246})</t>
        </r>
      </text>
    </comment>
    <comment ref="K246" authorId="0" shapeId="0" xr:uid="{4F1AAE6E-B25A-41F9-8293-B82B2E5F81E3}">
      <text>
        <r>
          <rPr>
            <sz val="9"/>
            <color indexed="81"/>
            <rFont val="Tahoma"/>
            <family val="2"/>
          </rPr>
          <t>Account_Balance_YTD(acctdept: {Map!J246})</t>
        </r>
      </text>
    </comment>
    <comment ref="L246" authorId="0" shapeId="0" xr:uid="{DFDD0CBC-824B-4B86-ABEB-EE4A7D5966B7}">
      <text>
        <r>
          <rPr>
            <sz val="9"/>
            <color indexed="81"/>
            <rFont val="Tahoma"/>
            <family val="2"/>
          </rPr>
          <t>Account_Balance_YTD(acctdept: {Map!K246})</t>
        </r>
      </text>
    </comment>
    <comment ref="M246" authorId="0" shapeId="0" xr:uid="{B2B98C54-BAAD-4477-8079-5D281DCAD489}">
      <text>
        <r>
          <rPr>
            <sz val="9"/>
            <color indexed="81"/>
            <rFont val="Tahoma"/>
            <family val="2"/>
          </rPr>
          <t>Account_Balance_YTD(acctdept: {Map!L246})</t>
        </r>
      </text>
    </comment>
    <comment ref="D247" authorId="0" shapeId="0" xr:uid="{1E7B5FAD-6829-423E-BF5A-798975800418}">
      <text>
        <r>
          <rPr>
            <sz val="9"/>
            <color indexed="81"/>
            <rFont val="Tahoma"/>
            <family val="2"/>
          </rPr>
          <t>Account_Balance_YTD(acctdept: {Map!C247})</t>
        </r>
      </text>
    </comment>
    <comment ref="E247" authorId="0" shapeId="0" xr:uid="{21B566B9-261F-4F98-A9A1-3EEED08B29B9}">
      <text>
        <r>
          <rPr>
            <sz val="9"/>
            <color indexed="81"/>
            <rFont val="Tahoma"/>
            <family val="2"/>
          </rPr>
          <t>Account_Balance_YTD(acctdept: {Map!D247})</t>
        </r>
      </text>
    </comment>
    <comment ref="F247" authorId="0" shapeId="0" xr:uid="{405AB9CF-E458-468F-ABED-115D8DCF961F}">
      <text>
        <r>
          <rPr>
            <sz val="9"/>
            <color indexed="81"/>
            <rFont val="Tahoma"/>
            <family val="2"/>
          </rPr>
          <t>Account_Balance_YTD(acctdept: {Map!E247})</t>
        </r>
      </text>
    </comment>
    <comment ref="G247" authorId="0" shapeId="0" xr:uid="{3FF1FCC2-2839-4736-8C06-95DB05B2B212}">
      <text>
        <r>
          <rPr>
            <sz val="9"/>
            <color indexed="81"/>
            <rFont val="Tahoma"/>
            <family val="2"/>
          </rPr>
          <t>Account_Balance_YTD(acctdept: {Map!F247})</t>
        </r>
      </text>
    </comment>
    <comment ref="H247" authorId="0" shapeId="0" xr:uid="{9B320542-5453-4361-BDE7-8E7BE5645804}">
      <text>
        <r>
          <rPr>
            <sz val="9"/>
            <color indexed="81"/>
            <rFont val="Tahoma"/>
            <family val="2"/>
          </rPr>
          <t>Account_Balance_YTD(acctdept: {Map!G247})</t>
        </r>
      </text>
    </comment>
    <comment ref="I247" authorId="0" shapeId="0" xr:uid="{8659C8DF-70A1-42EA-B85E-84854771B222}">
      <text>
        <r>
          <rPr>
            <sz val="9"/>
            <color indexed="81"/>
            <rFont val="Tahoma"/>
            <family val="2"/>
          </rPr>
          <t>Account_Balance_YTD(acctdept: {Map!H247})</t>
        </r>
      </text>
    </comment>
    <comment ref="J247" authorId="0" shapeId="0" xr:uid="{FC6E6C18-D529-469C-842F-51951F0C235F}">
      <text>
        <r>
          <rPr>
            <sz val="9"/>
            <color indexed="81"/>
            <rFont val="Tahoma"/>
            <family val="2"/>
          </rPr>
          <t>Account_Balance_YTD(acctdept: {Map!I247})</t>
        </r>
      </text>
    </comment>
    <comment ref="K247" authorId="0" shapeId="0" xr:uid="{4070B14D-CD99-4164-89E4-11B3E12D50EC}">
      <text>
        <r>
          <rPr>
            <sz val="9"/>
            <color indexed="81"/>
            <rFont val="Tahoma"/>
            <family val="2"/>
          </rPr>
          <t>Account_Balance_YTD(acctdept: {Map!J247})</t>
        </r>
      </text>
    </comment>
    <comment ref="L247" authorId="0" shapeId="0" xr:uid="{27C75F45-94CB-4418-A052-73E266D49BAE}">
      <text>
        <r>
          <rPr>
            <sz val="9"/>
            <color indexed="81"/>
            <rFont val="Tahoma"/>
            <family val="2"/>
          </rPr>
          <t>Account_Balance_YTD(acctdept: {Map!K247})</t>
        </r>
      </text>
    </comment>
    <comment ref="M247" authorId="0" shapeId="0" xr:uid="{CC7F2876-2F89-4795-BCE4-5BA82FBE7676}">
      <text>
        <r>
          <rPr>
            <sz val="9"/>
            <color indexed="81"/>
            <rFont val="Tahoma"/>
            <family val="2"/>
          </rPr>
          <t>Account_Balance_YTD(acctdept: {Map!L247})</t>
        </r>
      </text>
    </comment>
    <comment ref="D248" authorId="0" shapeId="0" xr:uid="{F24AEEEC-933E-425E-A440-A4A0F7FDB47E}">
      <text>
        <r>
          <rPr>
            <sz val="9"/>
            <color indexed="81"/>
            <rFont val="Tahoma"/>
            <family val="2"/>
          </rPr>
          <t>Account_Balance_YTD(acctdept: {Map!C248})</t>
        </r>
      </text>
    </comment>
    <comment ref="E248" authorId="0" shapeId="0" xr:uid="{A419AC13-8587-406A-8254-B69B6A1F3D2C}">
      <text>
        <r>
          <rPr>
            <sz val="9"/>
            <color indexed="81"/>
            <rFont val="Tahoma"/>
            <family val="2"/>
          </rPr>
          <t>Account_Balance_YTD(acctdept: {Map!D248})</t>
        </r>
      </text>
    </comment>
    <comment ref="F248" authorId="0" shapeId="0" xr:uid="{CA37F6DF-17C5-409A-BB07-12BE9C9D85E9}">
      <text>
        <r>
          <rPr>
            <sz val="9"/>
            <color indexed="81"/>
            <rFont val="Tahoma"/>
            <family val="2"/>
          </rPr>
          <t>Account_Balance_YTD(acctdept: {Map!E248})</t>
        </r>
      </text>
    </comment>
    <comment ref="G248" authorId="0" shapeId="0" xr:uid="{B70726A3-3331-4867-9208-05C98D1E901E}">
      <text>
        <r>
          <rPr>
            <sz val="9"/>
            <color indexed="81"/>
            <rFont val="Tahoma"/>
            <family val="2"/>
          </rPr>
          <t>Account_Balance_YTD(acctdept: {Map!F248})</t>
        </r>
      </text>
    </comment>
    <comment ref="H248" authorId="0" shapeId="0" xr:uid="{C3C19712-DFF3-4D59-9BED-B5AAB5707AE2}">
      <text>
        <r>
          <rPr>
            <sz val="9"/>
            <color indexed="81"/>
            <rFont val="Tahoma"/>
            <family val="2"/>
          </rPr>
          <t>Account_Balance_YTD(acctdept: {Map!G248})</t>
        </r>
      </text>
    </comment>
    <comment ref="I248" authorId="0" shapeId="0" xr:uid="{A6C79A83-0620-407C-8FEF-254812937515}">
      <text>
        <r>
          <rPr>
            <sz val="9"/>
            <color indexed="81"/>
            <rFont val="Tahoma"/>
            <family val="2"/>
          </rPr>
          <t>Account_Balance_YTD(acctdept: {Map!H248})</t>
        </r>
      </text>
    </comment>
    <comment ref="J248" authorId="0" shapeId="0" xr:uid="{05EE1F4A-79A9-4002-A049-F36C068A167D}">
      <text>
        <r>
          <rPr>
            <sz val="9"/>
            <color indexed="81"/>
            <rFont val="Tahoma"/>
            <family val="2"/>
          </rPr>
          <t>Account_Balance_YTD(acctdept: {Map!I248})</t>
        </r>
      </text>
    </comment>
    <comment ref="K248" authorId="0" shapeId="0" xr:uid="{089CBF09-6DA3-4DE5-98F4-A920F29429E0}">
      <text>
        <r>
          <rPr>
            <sz val="9"/>
            <color indexed="81"/>
            <rFont val="Tahoma"/>
            <family val="2"/>
          </rPr>
          <t>Account_Balance_YTD(acctdept: {Map!J248})</t>
        </r>
      </text>
    </comment>
    <comment ref="L248" authorId="0" shapeId="0" xr:uid="{8AE91695-5FC7-4534-B44A-EB0DF244EAD2}">
      <text>
        <r>
          <rPr>
            <sz val="9"/>
            <color indexed="81"/>
            <rFont val="Tahoma"/>
            <family val="2"/>
          </rPr>
          <t>Account_Balance_YTD(acctdept: {Map!K248})</t>
        </r>
      </text>
    </comment>
    <comment ref="M248" authorId="0" shapeId="0" xr:uid="{B8903145-0EF4-41CB-9682-EE1B32F4C937}">
      <text>
        <r>
          <rPr>
            <sz val="9"/>
            <color indexed="81"/>
            <rFont val="Tahoma"/>
            <family val="2"/>
          </rPr>
          <t>Account_Balance_YTD(acctdept: {Map!L248})</t>
        </r>
      </text>
    </comment>
    <comment ref="D249" authorId="0" shapeId="0" xr:uid="{ADCB196A-2E45-4462-BA4E-4C0A605AC8C4}">
      <text>
        <r>
          <rPr>
            <sz val="9"/>
            <color indexed="81"/>
            <rFont val="Tahoma"/>
            <family val="2"/>
          </rPr>
          <t>Account_Balance_YTD(acctdept: {Map!C249})</t>
        </r>
      </text>
    </comment>
    <comment ref="E249" authorId="0" shapeId="0" xr:uid="{AD858625-5C08-4F00-B8CF-432C0B4F0FA9}">
      <text>
        <r>
          <rPr>
            <sz val="9"/>
            <color indexed="81"/>
            <rFont val="Tahoma"/>
            <family val="2"/>
          </rPr>
          <t>Account_Balance_YTD(acctdept: {Map!D249})</t>
        </r>
      </text>
    </comment>
    <comment ref="F249" authorId="0" shapeId="0" xr:uid="{9C2601DA-30AC-4C8D-AC73-1009246DC44E}">
      <text>
        <r>
          <rPr>
            <sz val="9"/>
            <color indexed="81"/>
            <rFont val="Tahoma"/>
            <family val="2"/>
          </rPr>
          <t>Account_Balance_YTD(acctdept: {Map!E249})</t>
        </r>
      </text>
    </comment>
    <comment ref="G249" authorId="0" shapeId="0" xr:uid="{A508548E-686C-4349-9595-228CF2562360}">
      <text>
        <r>
          <rPr>
            <sz val="9"/>
            <color indexed="81"/>
            <rFont val="Tahoma"/>
            <family val="2"/>
          </rPr>
          <t>Account_Balance_YTD(acctdept: {Map!F249})</t>
        </r>
      </text>
    </comment>
    <comment ref="H249" authorId="0" shapeId="0" xr:uid="{3DAB701D-8FC0-4F36-8972-DC72EB53EBEA}">
      <text>
        <r>
          <rPr>
            <sz val="9"/>
            <color indexed="81"/>
            <rFont val="Tahoma"/>
            <family val="2"/>
          </rPr>
          <t>Account_Balance_YTD(acctdept: {Map!G249})</t>
        </r>
      </text>
    </comment>
    <comment ref="I249" authorId="0" shapeId="0" xr:uid="{D15D52BE-3453-45B7-8673-FA18A6F2E62E}">
      <text>
        <r>
          <rPr>
            <sz val="9"/>
            <color indexed="81"/>
            <rFont val="Tahoma"/>
            <family val="2"/>
          </rPr>
          <t>Account_Balance_YTD(acctdept: {Map!H249})</t>
        </r>
      </text>
    </comment>
    <comment ref="J249" authorId="0" shapeId="0" xr:uid="{CB78BC7C-B2EC-4717-ACB5-6B04A2D895A8}">
      <text>
        <r>
          <rPr>
            <sz val="9"/>
            <color indexed="81"/>
            <rFont val="Tahoma"/>
            <family val="2"/>
          </rPr>
          <t>Account_Balance_YTD(acctdept: {Map!I249})</t>
        </r>
      </text>
    </comment>
    <comment ref="K249" authorId="0" shapeId="0" xr:uid="{5D5DA9F1-3F08-4F90-9297-FEA452758240}">
      <text>
        <r>
          <rPr>
            <sz val="9"/>
            <color indexed="81"/>
            <rFont val="Tahoma"/>
            <family val="2"/>
          </rPr>
          <t>Account_Balance_YTD(acctdept: {Map!J249})</t>
        </r>
      </text>
    </comment>
    <comment ref="L249" authorId="0" shapeId="0" xr:uid="{BFA5329D-B218-4EC1-A26B-CF69A010D817}">
      <text>
        <r>
          <rPr>
            <sz val="9"/>
            <color indexed="81"/>
            <rFont val="Tahoma"/>
            <family val="2"/>
          </rPr>
          <t>Account_Balance_YTD(acctdept: {Map!K249})</t>
        </r>
      </text>
    </comment>
    <comment ref="M249" authorId="0" shapeId="0" xr:uid="{47B99DDE-2EDE-42C7-8FAD-43A63063C787}">
      <text>
        <r>
          <rPr>
            <sz val="9"/>
            <color indexed="81"/>
            <rFont val="Tahoma"/>
            <family val="2"/>
          </rPr>
          <t>Account_Balance_YTD(acctdept: {Map!L249})</t>
        </r>
      </text>
    </comment>
    <comment ref="D250" authorId="0" shapeId="0" xr:uid="{DD84CEAC-AE43-4508-80EF-7CD7BB943EF0}">
      <text>
        <r>
          <rPr>
            <sz val="9"/>
            <color indexed="81"/>
            <rFont val="Tahoma"/>
            <family val="2"/>
          </rPr>
          <t>Account_Balance_YTD(acctdept: {Map!C250})</t>
        </r>
      </text>
    </comment>
    <comment ref="E250" authorId="0" shapeId="0" xr:uid="{BD09994D-8A1D-42A6-92AE-86FAF855C801}">
      <text>
        <r>
          <rPr>
            <sz val="9"/>
            <color indexed="81"/>
            <rFont val="Tahoma"/>
            <family val="2"/>
          </rPr>
          <t>Account_Balance_YTD(acctdept: {Map!D250})</t>
        </r>
      </text>
    </comment>
    <comment ref="F250" authorId="0" shapeId="0" xr:uid="{5D4C78AB-A03D-4AC6-8049-25E62F0A2C78}">
      <text>
        <r>
          <rPr>
            <sz val="9"/>
            <color indexed="81"/>
            <rFont val="Tahoma"/>
            <family val="2"/>
          </rPr>
          <t>Account_Balance_YTD(acctdept: {Map!E250})</t>
        </r>
      </text>
    </comment>
    <comment ref="G250" authorId="0" shapeId="0" xr:uid="{18AF6D09-3D00-4F54-9CEF-B4BA7106C9EC}">
      <text>
        <r>
          <rPr>
            <sz val="9"/>
            <color indexed="81"/>
            <rFont val="Tahoma"/>
            <family val="2"/>
          </rPr>
          <t>Account_Balance_YTD(acctdept: {Map!F250})</t>
        </r>
      </text>
    </comment>
    <comment ref="H250" authorId="0" shapeId="0" xr:uid="{042C8511-66E9-4182-9DF6-455440B5C875}">
      <text>
        <r>
          <rPr>
            <sz val="9"/>
            <color indexed="81"/>
            <rFont val="Tahoma"/>
            <family val="2"/>
          </rPr>
          <t>Account_Balance_YTD(acctdept: {Map!G250})</t>
        </r>
      </text>
    </comment>
    <comment ref="I250" authorId="0" shapeId="0" xr:uid="{E4B9BA24-ABC3-4854-AE79-0714F946C4DE}">
      <text>
        <r>
          <rPr>
            <sz val="9"/>
            <color indexed="81"/>
            <rFont val="Tahoma"/>
            <family val="2"/>
          </rPr>
          <t>Account_Balance_YTD(acctdept: {Map!H250})</t>
        </r>
      </text>
    </comment>
    <comment ref="J250" authorId="0" shapeId="0" xr:uid="{6B9C7EB1-E9AE-442F-8A7A-B3ADC6269C36}">
      <text>
        <r>
          <rPr>
            <sz val="9"/>
            <color indexed="81"/>
            <rFont val="Tahoma"/>
            <family val="2"/>
          </rPr>
          <t>Account_Balance_YTD(acctdept: {Map!I250})</t>
        </r>
      </text>
    </comment>
    <comment ref="K250" authorId="0" shapeId="0" xr:uid="{E641DAA5-9356-4498-B404-B2BE9F2D482C}">
      <text>
        <r>
          <rPr>
            <sz val="9"/>
            <color indexed="81"/>
            <rFont val="Tahoma"/>
            <family val="2"/>
          </rPr>
          <t>Account_Balance_YTD(acctdept: {Map!J250})</t>
        </r>
      </text>
    </comment>
    <comment ref="L250" authorId="0" shapeId="0" xr:uid="{E7224143-8857-4C77-8C8F-5C3E8EE948A5}">
      <text>
        <r>
          <rPr>
            <sz val="9"/>
            <color indexed="81"/>
            <rFont val="Tahoma"/>
            <family val="2"/>
          </rPr>
          <t>Account_Balance_YTD(acctdept: {Map!K250})</t>
        </r>
      </text>
    </comment>
    <comment ref="M250" authorId="0" shapeId="0" xr:uid="{854349B7-5016-4771-8BC1-DFDAC39C7E73}">
      <text>
        <r>
          <rPr>
            <sz val="9"/>
            <color indexed="81"/>
            <rFont val="Tahoma"/>
            <family val="2"/>
          </rPr>
          <t>Account_Balance_YTD(acctdept: {Map!L250})</t>
        </r>
      </text>
    </comment>
    <comment ref="D251" authorId="0" shapeId="0" xr:uid="{CEA13BFA-54AA-4EC5-A32C-DECF04037BCB}">
      <text>
        <r>
          <rPr>
            <sz val="9"/>
            <color indexed="81"/>
            <rFont val="Tahoma"/>
            <family val="2"/>
          </rPr>
          <t>Account_Balance_YTD(acctdept: {Map!C251})</t>
        </r>
      </text>
    </comment>
    <comment ref="E251" authorId="0" shapeId="0" xr:uid="{87A0F4AC-26E3-44DB-BC9D-6BD703BB812C}">
      <text>
        <r>
          <rPr>
            <sz val="9"/>
            <color indexed="81"/>
            <rFont val="Tahoma"/>
            <family val="2"/>
          </rPr>
          <t>Account_Balance_YTD(acctdept: {Map!D251})</t>
        </r>
      </text>
    </comment>
    <comment ref="F251" authorId="0" shapeId="0" xr:uid="{9F6CBA96-90CF-4A9F-A3FA-591F586087B9}">
      <text>
        <r>
          <rPr>
            <sz val="9"/>
            <color indexed="81"/>
            <rFont val="Tahoma"/>
            <family val="2"/>
          </rPr>
          <t>Account_Balance_YTD(acctdept: {Map!E251})</t>
        </r>
      </text>
    </comment>
    <comment ref="G251" authorId="0" shapeId="0" xr:uid="{2D95D58C-2257-4868-85FD-0BA3DEA337A6}">
      <text>
        <r>
          <rPr>
            <sz val="9"/>
            <color indexed="81"/>
            <rFont val="Tahoma"/>
            <family val="2"/>
          </rPr>
          <t>Account_Balance_YTD(acctdept: {Map!F251})</t>
        </r>
      </text>
    </comment>
    <comment ref="H251" authorId="0" shapeId="0" xr:uid="{FE110884-EB51-46BF-8473-673974A49665}">
      <text>
        <r>
          <rPr>
            <sz val="9"/>
            <color indexed="81"/>
            <rFont val="Tahoma"/>
            <family val="2"/>
          </rPr>
          <t>Account_Balance_YTD(acctdept: {Map!G251})</t>
        </r>
      </text>
    </comment>
    <comment ref="I251" authorId="0" shapeId="0" xr:uid="{861E2F6C-45CE-43D2-9ACE-650E20782BB2}">
      <text>
        <r>
          <rPr>
            <sz val="9"/>
            <color indexed="81"/>
            <rFont val="Tahoma"/>
            <family val="2"/>
          </rPr>
          <t>Account_Balance_YTD(acctdept: {Map!H251})</t>
        </r>
      </text>
    </comment>
    <comment ref="J251" authorId="0" shapeId="0" xr:uid="{55C55C08-E715-4D56-8962-D545EBF47C30}">
      <text>
        <r>
          <rPr>
            <sz val="9"/>
            <color indexed="81"/>
            <rFont val="Tahoma"/>
            <family val="2"/>
          </rPr>
          <t>Account_Balance_YTD(acctdept: {Map!I251})</t>
        </r>
      </text>
    </comment>
    <comment ref="K251" authorId="0" shapeId="0" xr:uid="{9C13A730-30A4-4C48-89A0-12B1DB8DC8B3}">
      <text>
        <r>
          <rPr>
            <sz val="9"/>
            <color indexed="81"/>
            <rFont val="Tahoma"/>
            <family val="2"/>
          </rPr>
          <t>Account_Balance_YTD(acctdept: {Map!J251})</t>
        </r>
      </text>
    </comment>
    <comment ref="L251" authorId="0" shapeId="0" xr:uid="{43934A0F-9850-4E34-853B-BBFFFBE5516E}">
      <text>
        <r>
          <rPr>
            <sz val="9"/>
            <color indexed="81"/>
            <rFont val="Tahoma"/>
            <family val="2"/>
          </rPr>
          <t>Account_Balance_YTD(acctdept: {Map!K251})</t>
        </r>
      </text>
    </comment>
    <comment ref="M251" authorId="0" shapeId="0" xr:uid="{FD37580C-1AD5-406C-99A5-0F04BBB1FEE3}">
      <text>
        <r>
          <rPr>
            <sz val="9"/>
            <color indexed="81"/>
            <rFont val="Tahoma"/>
            <family val="2"/>
          </rPr>
          <t>Account_Balance_YTD(acctdept: {Map!L251})</t>
        </r>
      </text>
    </comment>
    <comment ref="D252" authorId="0" shapeId="0" xr:uid="{DA3E7F38-1E83-4D23-9586-7AFDA73D8898}">
      <text>
        <r>
          <rPr>
            <sz val="9"/>
            <color indexed="81"/>
            <rFont val="Tahoma"/>
            <family val="2"/>
          </rPr>
          <t>Account_Balance_YTD(acctdept: {Map!C252})</t>
        </r>
      </text>
    </comment>
    <comment ref="E252" authorId="0" shapeId="0" xr:uid="{563EBE35-52DA-4B7D-8435-7D53E5A87323}">
      <text>
        <r>
          <rPr>
            <sz val="9"/>
            <color indexed="81"/>
            <rFont val="Tahoma"/>
            <family val="2"/>
          </rPr>
          <t>Account_Balance_YTD(acctdept: {Map!D252})</t>
        </r>
      </text>
    </comment>
    <comment ref="F252" authorId="0" shapeId="0" xr:uid="{924E028F-7A2E-4FC4-AE36-9170BF28D85C}">
      <text>
        <r>
          <rPr>
            <sz val="9"/>
            <color indexed="81"/>
            <rFont val="Tahoma"/>
            <family val="2"/>
          </rPr>
          <t>Account_Balance_YTD(acctdept: {Map!E252})</t>
        </r>
      </text>
    </comment>
    <comment ref="G252" authorId="0" shapeId="0" xr:uid="{C72D7B04-1AC8-4C38-94FF-F427427F96B4}">
      <text>
        <r>
          <rPr>
            <sz val="9"/>
            <color indexed="81"/>
            <rFont val="Tahoma"/>
            <family val="2"/>
          </rPr>
          <t>Account_Balance_YTD(acctdept: {Map!F252})</t>
        </r>
      </text>
    </comment>
    <comment ref="H252" authorId="0" shapeId="0" xr:uid="{9C7AC5F2-4B33-4A73-B54B-8D2116AD3659}">
      <text>
        <r>
          <rPr>
            <sz val="9"/>
            <color indexed="81"/>
            <rFont val="Tahoma"/>
            <family val="2"/>
          </rPr>
          <t>Account_Balance_YTD(acctdept: {Map!G252})</t>
        </r>
      </text>
    </comment>
    <comment ref="I252" authorId="0" shapeId="0" xr:uid="{0EBD848F-C63B-4067-B04B-6ACB8B384171}">
      <text>
        <r>
          <rPr>
            <sz val="9"/>
            <color indexed="81"/>
            <rFont val="Tahoma"/>
            <family val="2"/>
          </rPr>
          <t>Account_Balance_YTD(acctdept: {Map!H252})</t>
        </r>
      </text>
    </comment>
    <comment ref="J252" authorId="0" shapeId="0" xr:uid="{9BBD79B5-BB08-4370-B090-9507F986B86B}">
      <text>
        <r>
          <rPr>
            <sz val="9"/>
            <color indexed="81"/>
            <rFont val="Tahoma"/>
            <family val="2"/>
          </rPr>
          <t>Account_Balance_YTD(acctdept: {Map!I252})</t>
        </r>
      </text>
    </comment>
    <comment ref="K252" authorId="0" shapeId="0" xr:uid="{C8E5F9E5-2C2C-4D3E-9694-8F6F03FC4918}">
      <text>
        <r>
          <rPr>
            <sz val="9"/>
            <color indexed="81"/>
            <rFont val="Tahoma"/>
            <family val="2"/>
          </rPr>
          <t>Account_Balance_YTD(acctdept: {Map!J252})</t>
        </r>
      </text>
    </comment>
    <comment ref="L252" authorId="0" shapeId="0" xr:uid="{A43D38D1-B9AC-45E5-984B-1FFCE28BA319}">
      <text>
        <r>
          <rPr>
            <sz val="9"/>
            <color indexed="81"/>
            <rFont val="Tahoma"/>
            <family val="2"/>
          </rPr>
          <t>Account_Balance_YTD(acctdept: {Map!K252})</t>
        </r>
      </text>
    </comment>
    <comment ref="M252" authorId="0" shapeId="0" xr:uid="{21D22E5C-D7A9-4246-9587-09146256D5ED}">
      <text>
        <r>
          <rPr>
            <sz val="9"/>
            <color indexed="81"/>
            <rFont val="Tahoma"/>
            <family val="2"/>
          </rPr>
          <t>Account_Balance_YTD(acctdept: {Map!L252})</t>
        </r>
      </text>
    </comment>
    <comment ref="D253" authorId="0" shapeId="0" xr:uid="{C1EEA1D5-F564-433F-932B-EDACCC7CAE11}">
      <text>
        <r>
          <rPr>
            <sz val="9"/>
            <color indexed="81"/>
            <rFont val="Tahoma"/>
            <family val="2"/>
          </rPr>
          <t>Account_Balance_YTD(acctdept: {Map!C253})</t>
        </r>
      </text>
    </comment>
    <comment ref="E253" authorId="0" shapeId="0" xr:uid="{626CB8DD-B846-490E-AC8A-110D971808B4}">
      <text>
        <r>
          <rPr>
            <sz val="9"/>
            <color indexed="81"/>
            <rFont val="Tahoma"/>
            <family val="2"/>
          </rPr>
          <t>Account_Balance_YTD(acctdept: {Map!D253})</t>
        </r>
      </text>
    </comment>
    <comment ref="F253" authorId="0" shapeId="0" xr:uid="{3D5386E0-6D83-45F8-8B81-1F5CDB766DD2}">
      <text>
        <r>
          <rPr>
            <sz val="9"/>
            <color indexed="81"/>
            <rFont val="Tahoma"/>
            <family val="2"/>
          </rPr>
          <t>Account_Balance_YTD(acctdept: {Map!E253})</t>
        </r>
      </text>
    </comment>
    <comment ref="G253" authorId="0" shapeId="0" xr:uid="{CE14E056-7EE4-4919-B3A2-2E56674B6927}">
      <text>
        <r>
          <rPr>
            <sz val="9"/>
            <color indexed="81"/>
            <rFont val="Tahoma"/>
            <family val="2"/>
          </rPr>
          <t>Account_Balance_YTD(acctdept: {Map!F253})</t>
        </r>
      </text>
    </comment>
    <comment ref="H253" authorId="0" shapeId="0" xr:uid="{D6DCD369-3EF5-42FC-9A60-D55DB11F3900}">
      <text>
        <r>
          <rPr>
            <sz val="9"/>
            <color indexed="81"/>
            <rFont val="Tahoma"/>
            <family val="2"/>
          </rPr>
          <t>Account_Balance_YTD(acctdept: {Map!G253})</t>
        </r>
      </text>
    </comment>
    <comment ref="I253" authorId="0" shapeId="0" xr:uid="{7A7D921F-0223-454E-93C5-03C5174BA201}">
      <text>
        <r>
          <rPr>
            <sz val="9"/>
            <color indexed="81"/>
            <rFont val="Tahoma"/>
            <family val="2"/>
          </rPr>
          <t>Account_Balance_YTD(acctdept: {Map!H253})</t>
        </r>
      </text>
    </comment>
    <comment ref="J253" authorId="0" shapeId="0" xr:uid="{48A09F97-5582-4CDB-AAE4-57DBD00E19E3}">
      <text>
        <r>
          <rPr>
            <sz val="9"/>
            <color indexed="81"/>
            <rFont val="Tahoma"/>
            <family val="2"/>
          </rPr>
          <t>Account_Balance_YTD(acctdept: {Map!I253})</t>
        </r>
      </text>
    </comment>
    <comment ref="K253" authorId="0" shapeId="0" xr:uid="{1354644F-91D3-44A3-927C-21D10939C11E}">
      <text>
        <r>
          <rPr>
            <sz val="9"/>
            <color indexed="81"/>
            <rFont val="Tahoma"/>
            <family val="2"/>
          </rPr>
          <t>Account_Balance_YTD(acctdept: {Map!J253})</t>
        </r>
      </text>
    </comment>
    <comment ref="L253" authorId="0" shapeId="0" xr:uid="{D3FE2045-16D2-417D-873C-C1EA92DD09EE}">
      <text>
        <r>
          <rPr>
            <sz val="9"/>
            <color indexed="81"/>
            <rFont val="Tahoma"/>
            <family val="2"/>
          </rPr>
          <t>Account_Balance_YTD(acctdept: {Map!K253})</t>
        </r>
      </text>
    </comment>
    <comment ref="M253" authorId="0" shapeId="0" xr:uid="{D43D3F8D-BA02-4F15-BC2F-05C7D1F9B88C}">
      <text>
        <r>
          <rPr>
            <sz val="9"/>
            <color indexed="81"/>
            <rFont val="Tahoma"/>
            <family val="2"/>
          </rPr>
          <t>Account_Balance_YTD(acctdept: {Map!L253})</t>
        </r>
      </text>
    </comment>
    <comment ref="D254" authorId="0" shapeId="0" xr:uid="{05CCEBA5-7042-4C5B-A3A0-EAD72FB90887}">
      <text>
        <r>
          <rPr>
            <sz val="9"/>
            <color indexed="81"/>
            <rFont val="Tahoma"/>
            <family val="2"/>
          </rPr>
          <t>Account_Balance_YTD(acctdept: {Map!C254})</t>
        </r>
      </text>
    </comment>
    <comment ref="E254" authorId="0" shapeId="0" xr:uid="{AC54D63F-9A8C-4ABD-815A-408F430A2194}">
      <text>
        <r>
          <rPr>
            <sz val="9"/>
            <color indexed="81"/>
            <rFont val="Tahoma"/>
            <family val="2"/>
          </rPr>
          <t>Account_Balance_YTD(acctdept: {Map!D254})</t>
        </r>
      </text>
    </comment>
    <comment ref="F254" authorId="0" shapeId="0" xr:uid="{399D83FE-321A-4F49-BBAB-890176EEDE86}">
      <text>
        <r>
          <rPr>
            <sz val="9"/>
            <color indexed="81"/>
            <rFont val="Tahoma"/>
            <family val="2"/>
          </rPr>
          <t>Account_Balance_YTD(acctdept: {Map!E254})</t>
        </r>
      </text>
    </comment>
    <comment ref="G254" authorId="0" shapeId="0" xr:uid="{CE151FDB-7E5C-49A7-88F7-9BD625534248}">
      <text>
        <r>
          <rPr>
            <sz val="9"/>
            <color indexed="81"/>
            <rFont val="Tahoma"/>
            <family val="2"/>
          </rPr>
          <t>Account_Balance_YTD(acctdept: {Map!F254})</t>
        </r>
      </text>
    </comment>
    <comment ref="H254" authorId="0" shapeId="0" xr:uid="{AEC1CE36-E1A5-4543-A1C3-4D1F6A81B57A}">
      <text>
        <r>
          <rPr>
            <sz val="9"/>
            <color indexed="81"/>
            <rFont val="Tahoma"/>
            <family val="2"/>
          </rPr>
          <t>Account_Balance_YTD(acctdept: {Map!G254})</t>
        </r>
      </text>
    </comment>
    <comment ref="I254" authorId="0" shapeId="0" xr:uid="{B3805F8D-BA27-4370-AB5E-4AAB804594AD}">
      <text>
        <r>
          <rPr>
            <sz val="9"/>
            <color indexed="81"/>
            <rFont val="Tahoma"/>
            <family val="2"/>
          </rPr>
          <t>Account_Balance_YTD(acctdept: {Map!H254})</t>
        </r>
      </text>
    </comment>
    <comment ref="J254" authorId="0" shapeId="0" xr:uid="{EDA8F910-D891-4055-9ACB-728A7A984DB3}">
      <text>
        <r>
          <rPr>
            <sz val="9"/>
            <color indexed="81"/>
            <rFont val="Tahoma"/>
            <family val="2"/>
          </rPr>
          <t>Account_Balance_YTD(acctdept: {Map!I254})</t>
        </r>
      </text>
    </comment>
    <comment ref="K254" authorId="0" shapeId="0" xr:uid="{4823BA18-F8B7-477D-85FE-CDBEAEFBC78E}">
      <text>
        <r>
          <rPr>
            <sz val="9"/>
            <color indexed="81"/>
            <rFont val="Tahoma"/>
            <family val="2"/>
          </rPr>
          <t>Account_Balance_YTD(acctdept: {Map!J254})</t>
        </r>
      </text>
    </comment>
    <comment ref="L254" authorId="0" shapeId="0" xr:uid="{7D9145CB-DEF1-4C93-8642-741346078CBA}">
      <text>
        <r>
          <rPr>
            <sz val="9"/>
            <color indexed="81"/>
            <rFont val="Tahoma"/>
            <family val="2"/>
          </rPr>
          <t>Account_Balance_YTD(acctdept: {Map!K254})</t>
        </r>
      </text>
    </comment>
    <comment ref="M254" authorId="0" shapeId="0" xr:uid="{C8B0EE03-D40D-40E7-B943-A2861B20DBCC}">
      <text>
        <r>
          <rPr>
            <sz val="9"/>
            <color indexed="81"/>
            <rFont val="Tahoma"/>
            <family val="2"/>
          </rPr>
          <t>Account_Balance_YTD(acctdept: {Map!L254})</t>
        </r>
      </text>
    </comment>
    <comment ref="D255" authorId="0" shapeId="0" xr:uid="{A2B1AD86-B4AF-414D-B8B8-59FF1C56B2B0}">
      <text>
        <r>
          <rPr>
            <sz val="9"/>
            <color indexed="81"/>
            <rFont val="Tahoma"/>
            <family val="2"/>
          </rPr>
          <t>Account_Balance_YTD(acctdept: {Map!C255})</t>
        </r>
      </text>
    </comment>
    <comment ref="E255" authorId="0" shapeId="0" xr:uid="{A60B9970-BF62-433C-8C7E-E4DF577E535D}">
      <text>
        <r>
          <rPr>
            <sz val="9"/>
            <color indexed="81"/>
            <rFont val="Tahoma"/>
            <family val="2"/>
          </rPr>
          <t>Account_Balance_YTD(acctdept: {Map!D255})</t>
        </r>
      </text>
    </comment>
    <comment ref="F255" authorId="0" shapeId="0" xr:uid="{526C347A-B25C-4601-8E70-5A474F3F4D7E}">
      <text>
        <r>
          <rPr>
            <sz val="9"/>
            <color indexed="81"/>
            <rFont val="Tahoma"/>
            <family val="2"/>
          </rPr>
          <t>Account_Balance_YTD(acctdept: {Map!E255})</t>
        </r>
      </text>
    </comment>
    <comment ref="G255" authorId="0" shapeId="0" xr:uid="{45982710-01F2-4D87-91BD-EC4340F11A95}">
      <text>
        <r>
          <rPr>
            <sz val="9"/>
            <color indexed="81"/>
            <rFont val="Tahoma"/>
            <family val="2"/>
          </rPr>
          <t>Account_Balance_YTD(acctdept: {Map!F255})</t>
        </r>
      </text>
    </comment>
    <comment ref="H255" authorId="0" shapeId="0" xr:uid="{C04889AF-1F40-49C3-8990-8018BB741504}">
      <text>
        <r>
          <rPr>
            <sz val="9"/>
            <color indexed="81"/>
            <rFont val="Tahoma"/>
            <family val="2"/>
          </rPr>
          <t>Account_Balance_YTD(acctdept: {Map!G255})</t>
        </r>
      </text>
    </comment>
    <comment ref="I255" authorId="0" shapeId="0" xr:uid="{43A89178-FCD9-47C0-A320-790CBF7BF553}">
      <text>
        <r>
          <rPr>
            <sz val="9"/>
            <color indexed="81"/>
            <rFont val="Tahoma"/>
            <family val="2"/>
          </rPr>
          <t>Account_Balance_YTD(acctdept: {Map!H255})</t>
        </r>
      </text>
    </comment>
    <comment ref="J255" authorId="0" shapeId="0" xr:uid="{3C9152EE-A25D-4A11-8577-165DF3119108}">
      <text>
        <r>
          <rPr>
            <sz val="9"/>
            <color indexed="81"/>
            <rFont val="Tahoma"/>
            <family val="2"/>
          </rPr>
          <t>Account_Balance_YTD(acctdept: {Map!I255})</t>
        </r>
      </text>
    </comment>
    <comment ref="K255" authorId="0" shapeId="0" xr:uid="{DCD96045-113A-4B04-9ADA-3C27732AFEC1}">
      <text>
        <r>
          <rPr>
            <sz val="9"/>
            <color indexed="81"/>
            <rFont val="Tahoma"/>
            <family val="2"/>
          </rPr>
          <t>Account_Balance_YTD(acctdept: {Map!J255})</t>
        </r>
      </text>
    </comment>
    <comment ref="L255" authorId="0" shapeId="0" xr:uid="{009EB903-66CE-4A96-870A-98A61D127C89}">
      <text>
        <r>
          <rPr>
            <sz val="9"/>
            <color indexed="81"/>
            <rFont val="Tahoma"/>
            <family val="2"/>
          </rPr>
          <t>Account_Balance_YTD(acctdept: {Map!K255})</t>
        </r>
      </text>
    </comment>
    <comment ref="M255" authorId="0" shapeId="0" xr:uid="{9CE1D0A0-8A38-4FE0-9047-4D192677C05B}">
      <text>
        <r>
          <rPr>
            <sz val="9"/>
            <color indexed="81"/>
            <rFont val="Tahoma"/>
            <family val="2"/>
          </rPr>
          <t>Account_Balance_YTD(acctdept: {Map!L255})</t>
        </r>
      </text>
    </comment>
    <comment ref="D256" authorId="0" shapeId="0" xr:uid="{23CDB576-66D1-460F-9021-149402D816FE}">
      <text>
        <r>
          <rPr>
            <sz val="9"/>
            <color indexed="81"/>
            <rFont val="Tahoma"/>
            <family val="2"/>
          </rPr>
          <t>Account_Balance_YTD(acctdept: {Map!C256})</t>
        </r>
      </text>
    </comment>
    <comment ref="E256" authorId="0" shapeId="0" xr:uid="{5EC00036-1168-491D-B409-AA0D2CD58F18}">
      <text>
        <r>
          <rPr>
            <sz val="9"/>
            <color indexed="81"/>
            <rFont val="Tahoma"/>
            <family val="2"/>
          </rPr>
          <t>Account_Balance_YTD(acctdept: {Map!D256})</t>
        </r>
      </text>
    </comment>
    <comment ref="F256" authorId="0" shapeId="0" xr:uid="{B0D172FE-0BA8-4C6A-92CF-2F3CB2F423EB}">
      <text>
        <r>
          <rPr>
            <sz val="9"/>
            <color indexed="81"/>
            <rFont val="Tahoma"/>
            <family val="2"/>
          </rPr>
          <t>Account_Balance_YTD(acctdept: {Map!E256})</t>
        </r>
      </text>
    </comment>
    <comment ref="G256" authorId="0" shapeId="0" xr:uid="{06079A75-38C1-40A0-9D1D-B29DE29714F7}">
      <text>
        <r>
          <rPr>
            <sz val="9"/>
            <color indexed="81"/>
            <rFont val="Tahoma"/>
            <family val="2"/>
          </rPr>
          <t>Account_Balance_YTD(acctdept: {Map!F256})</t>
        </r>
      </text>
    </comment>
    <comment ref="H256" authorId="0" shapeId="0" xr:uid="{D39CEDDB-2DEE-43E8-80F3-82481F17CE3D}">
      <text>
        <r>
          <rPr>
            <sz val="9"/>
            <color indexed="81"/>
            <rFont val="Tahoma"/>
            <family val="2"/>
          </rPr>
          <t>Account_Balance_YTD(acctdept: {Map!G256})</t>
        </r>
      </text>
    </comment>
    <comment ref="I256" authorId="0" shapeId="0" xr:uid="{5EC9D4B4-C8A7-4B34-9D3C-02D42AD60B6E}">
      <text>
        <r>
          <rPr>
            <sz val="9"/>
            <color indexed="81"/>
            <rFont val="Tahoma"/>
            <family val="2"/>
          </rPr>
          <t>Account_Balance_YTD(acctdept: {Map!H256})</t>
        </r>
      </text>
    </comment>
    <comment ref="J256" authorId="0" shapeId="0" xr:uid="{B43B2CF4-035E-47B1-A17F-293FABC680F1}">
      <text>
        <r>
          <rPr>
            <sz val="9"/>
            <color indexed="81"/>
            <rFont val="Tahoma"/>
            <family val="2"/>
          </rPr>
          <t>Account_Balance_YTD(acctdept: {Map!I256})</t>
        </r>
      </text>
    </comment>
    <comment ref="K256" authorId="0" shapeId="0" xr:uid="{A53CCBD7-FE0B-4E61-B124-6B4D4189A6EF}">
      <text>
        <r>
          <rPr>
            <sz val="9"/>
            <color indexed="81"/>
            <rFont val="Tahoma"/>
            <family val="2"/>
          </rPr>
          <t>Account_Balance_YTD(acctdept: {Map!J256})</t>
        </r>
      </text>
    </comment>
    <comment ref="L256" authorId="0" shapeId="0" xr:uid="{175819AC-B677-46BB-852A-5DEDC703EFCB}">
      <text>
        <r>
          <rPr>
            <sz val="9"/>
            <color indexed="81"/>
            <rFont val="Tahoma"/>
            <family val="2"/>
          </rPr>
          <t>Account_Balance_YTD(acctdept: {Map!K256})</t>
        </r>
      </text>
    </comment>
    <comment ref="M256" authorId="0" shapeId="0" xr:uid="{4C6F1826-9E50-45AE-963C-45952D0781D0}">
      <text>
        <r>
          <rPr>
            <sz val="9"/>
            <color indexed="81"/>
            <rFont val="Tahoma"/>
            <family val="2"/>
          </rPr>
          <t>Account_Balance_YTD(acctdept: {Map!L256})</t>
        </r>
      </text>
    </comment>
    <comment ref="D257" authorId="0" shapeId="0" xr:uid="{57307BAF-DFED-4C6E-A3F7-B1FFA8AA7ADB}">
      <text>
        <r>
          <rPr>
            <sz val="9"/>
            <color indexed="81"/>
            <rFont val="Tahoma"/>
            <family val="2"/>
          </rPr>
          <t>Account_Balance_YTD(acctdept: {Map!C257})</t>
        </r>
      </text>
    </comment>
    <comment ref="E257" authorId="0" shapeId="0" xr:uid="{928D7884-09C4-4B47-B487-0705D9245043}">
      <text>
        <r>
          <rPr>
            <sz val="9"/>
            <color indexed="81"/>
            <rFont val="Tahoma"/>
            <family val="2"/>
          </rPr>
          <t>Account_Balance_YTD(acctdept: {Map!D257})</t>
        </r>
      </text>
    </comment>
    <comment ref="F257" authorId="0" shapeId="0" xr:uid="{058AC608-BACB-4B9E-95EB-446EE7662283}">
      <text>
        <r>
          <rPr>
            <sz val="9"/>
            <color indexed="81"/>
            <rFont val="Tahoma"/>
            <family val="2"/>
          </rPr>
          <t>Account_Balance_YTD(acctdept: {Map!E257})</t>
        </r>
      </text>
    </comment>
    <comment ref="G257" authorId="0" shapeId="0" xr:uid="{90357F75-AAB3-444F-970C-D43BB37F635A}">
      <text>
        <r>
          <rPr>
            <sz val="9"/>
            <color indexed="81"/>
            <rFont val="Tahoma"/>
            <family val="2"/>
          </rPr>
          <t>Account_Balance_YTD(acctdept: {Map!F257})</t>
        </r>
      </text>
    </comment>
    <comment ref="H257" authorId="0" shapeId="0" xr:uid="{D9BAF6C1-3F0C-45DF-A825-1B0487E183DA}">
      <text>
        <r>
          <rPr>
            <sz val="9"/>
            <color indexed="81"/>
            <rFont val="Tahoma"/>
            <family val="2"/>
          </rPr>
          <t>Account_Balance_YTD(acctdept: {Map!G257})</t>
        </r>
      </text>
    </comment>
    <comment ref="I257" authorId="0" shapeId="0" xr:uid="{0027C765-CDE2-41C5-A596-B0517880E3F6}">
      <text>
        <r>
          <rPr>
            <sz val="9"/>
            <color indexed="81"/>
            <rFont val="Tahoma"/>
            <family val="2"/>
          </rPr>
          <t>Account_Balance_YTD(acctdept: {Map!H257})</t>
        </r>
      </text>
    </comment>
    <comment ref="J257" authorId="0" shapeId="0" xr:uid="{4F92E392-ACFA-4E7B-BF61-41CE7334D0D0}">
      <text>
        <r>
          <rPr>
            <sz val="9"/>
            <color indexed="81"/>
            <rFont val="Tahoma"/>
            <family val="2"/>
          </rPr>
          <t>Account_Balance_YTD(acctdept: {Map!I257})</t>
        </r>
      </text>
    </comment>
    <comment ref="K257" authorId="0" shapeId="0" xr:uid="{D6B45948-639A-4EBC-9D76-ED3A4384D558}">
      <text>
        <r>
          <rPr>
            <sz val="9"/>
            <color indexed="81"/>
            <rFont val="Tahoma"/>
            <family val="2"/>
          </rPr>
          <t>Account_Balance_YTD(acctdept: {Map!J257})</t>
        </r>
      </text>
    </comment>
    <comment ref="L257" authorId="0" shapeId="0" xr:uid="{8DA985E3-A76D-4D27-A632-6044AC56C542}">
      <text>
        <r>
          <rPr>
            <sz val="9"/>
            <color indexed="81"/>
            <rFont val="Tahoma"/>
            <family val="2"/>
          </rPr>
          <t>Account_Balance_YTD(acctdept: {Map!K257})</t>
        </r>
      </text>
    </comment>
    <comment ref="M257" authorId="0" shapeId="0" xr:uid="{F55B7361-2639-4DE0-B445-CF5205116755}">
      <text>
        <r>
          <rPr>
            <sz val="9"/>
            <color indexed="81"/>
            <rFont val="Tahoma"/>
            <family val="2"/>
          </rPr>
          <t>Account_Balance_YTD(acctdept: {Map!L257})</t>
        </r>
      </text>
    </comment>
    <comment ref="D258" authorId="0" shapeId="0" xr:uid="{DD608C16-526B-4AB2-A519-9AD1017DB0F5}">
      <text>
        <r>
          <rPr>
            <sz val="9"/>
            <color indexed="81"/>
            <rFont val="Tahoma"/>
            <family val="2"/>
          </rPr>
          <t>Account_Balance_YTD(acctdept: {Map!C258})</t>
        </r>
      </text>
    </comment>
    <comment ref="E258" authorId="0" shapeId="0" xr:uid="{51379A4A-4A34-44F6-89C9-34361DEE8D45}">
      <text>
        <r>
          <rPr>
            <sz val="9"/>
            <color indexed="81"/>
            <rFont val="Tahoma"/>
            <family val="2"/>
          </rPr>
          <t>Account_Balance_YTD(acctdept: {Map!D258})</t>
        </r>
      </text>
    </comment>
    <comment ref="F258" authorId="0" shapeId="0" xr:uid="{AE8A2947-3715-448B-ADA5-40103EB08178}">
      <text>
        <r>
          <rPr>
            <sz val="9"/>
            <color indexed="81"/>
            <rFont val="Tahoma"/>
            <family val="2"/>
          </rPr>
          <t>Account_Balance_YTD(acctdept: {Map!E258})</t>
        </r>
      </text>
    </comment>
    <comment ref="G258" authorId="0" shapeId="0" xr:uid="{E102560F-956C-43CB-A009-EB1C2C5248A9}">
      <text>
        <r>
          <rPr>
            <sz val="9"/>
            <color indexed="81"/>
            <rFont val="Tahoma"/>
            <family val="2"/>
          </rPr>
          <t>Account_Balance_YTD(acctdept: {Map!F258})</t>
        </r>
      </text>
    </comment>
    <comment ref="H258" authorId="0" shapeId="0" xr:uid="{8976A761-B235-40C6-8B89-305F6072904F}">
      <text>
        <r>
          <rPr>
            <sz val="9"/>
            <color indexed="81"/>
            <rFont val="Tahoma"/>
            <family val="2"/>
          </rPr>
          <t>Account_Balance_YTD(acctdept: {Map!G258})</t>
        </r>
      </text>
    </comment>
    <comment ref="I258" authorId="0" shapeId="0" xr:uid="{CC746C65-372A-4EA8-93D8-2C2499D53394}">
      <text>
        <r>
          <rPr>
            <sz val="9"/>
            <color indexed="81"/>
            <rFont val="Tahoma"/>
            <family val="2"/>
          </rPr>
          <t>Account_Balance_YTD(acctdept: {Map!H258})</t>
        </r>
      </text>
    </comment>
    <comment ref="J258" authorId="0" shapeId="0" xr:uid="{4573252F-0E48-4064-A7CD-3C3FDEB4764F}">
      <text>
        <r>
          <rPr>
            <sz val="9"/>
            <color indexed="81"/>
            <rFont val="Tahoma"/>
            <family val="2"/>
          </rPr>
          <t>Account_Balance_YTD(acctdept: {Map!I258})</t>
        </r>
      </text>
    </comment>
    <comment ref="K258" authorId="0" shapeId="0" xr:uid="{02E1F5D9-8E49-45ED-8478-1B03C2C75AED}">
      <text>
        <r>
          <rPr>
            <sz val="9"/>
            <color indexed="81"/>
            <rFont val="Tahoma"/>
            <family val="2"/>
          </rPr>
          <t>Account_Balance_YTD(acctdept: {Map!J258})</t>
        </r>
      </text>
    </comment>
    <comment ref="L258" authorId="0" shapeId="0" xr:uid="{14839EED-86BF-4FDC-8676-7FF004437EA9}">
      <text>
        <r>
          <rPr>
            <sz val="9"/>
            <color indexed="81"/>
            <rFont val="Tahoma"/>
            <family val="2"/>
          </rPr>
          <t>Account_Balance_YTD(acctdept: {Map!K258})</t>
        </r>
      </text>
    </comment>
    <comment ref="M258" authorId="0" shapeId="0" xr:uid="{D59B67F8-AEE8-4459-A4C3-D1710AD64920}">
      <text>
        <r>
          <rPr>
            <sz val="9"/>
            <color indexed="81"/>
            <rFont val="Tahoma"/>
            <family val="2"/>
          </rPr>
          <t>Account_Balance_YTD(acctdept: {Map!L258})</t>
        </r>
      </text>
    </comment>
    <comment ref="D259" authorId="0" shapeId="0" xr:uid="{FB13C06A-E39B-42B2-B7BB-2D4C53458BD5}">
      <text>
        <r>
          <rPr>
            <sz val="9"/>
            <color indexed="81"/>
            <rFont val="Tahoma"/>
            <family val="2"/>
          </rPr>
          <t>Account_Balance_YTD(acctdept: {Map!C259})</t>
        </r>
      </text>
    </comment>
    <comment ref="E259" authorId="0" shapeId="0" xr:uid="{B30332C9-6ACE-495E-8E4B-D00BB91F25F5}">
      <text>
        <r>
          <rPr>
            <sz val="9"/>
            <color indexed="81"/>
            <rFont val="Tahoma"/>
            <family val="2"/>
          </rPr>
          <t>Account_Balance_YTD(acctdept: {Map!D259})</t>
        </r>
      </text>
    </comment>
    <comment ref="F259" authorId="0" shapeId="0" xr:uid="{80FD21B6-1EEA-41F0-A271-90E9DF13D12C}">
      <text>
        <r>
          <rPr>
            <sz val="9"/>
            <color indexed="81"/>
            <rFont val="Tahoma"/>
            <family val="2"/>
          </rPr>
          <t>Account_Balance_YTD(acctdept: {Map!E259})</t>
        </r>
      </text>
    </comment>
    <comment ref="G259" authorId="0" shapeId="0" xr:uid="{052776EA-8EEB-4087-9051-389AF15535A8}">
      <text>
        <r>
          <rPr>
            <sz val="9"/>
            <color indexed="81"/>
            <rFont val="Tahoma"/>
            <family val="2"/>
          </rPr>
          <t>Account_Balance_YTD(acctdept: {Map!F259})</t>
        </r>
      </text>
    </comment>
    <comment ref="H259" authorId="0" shapeId="0" xr:uid="{3E392599-EBB1-4A12-AFEA-F8AA7063BF48}">
      <text>
        <r>
          <rPr>
            <sz val="9"/>
            <color indexed="81"/>
            <rFont val="Tahoma"/>
            <family val="2"/>
          </rPr>
          <t>Account_Balance_YTD(acctdept: {Map!G259})</t>
        </r>
      </text>
    </comment>
    <comment ref="I259" authorId="0" shapeId="0" xr:uid="{F52BEB2F-3B56-4B82-9AA9-A97A37019712}">
      <text>
        <r>
          <rPr>
            <sz val="9"/>
            <color indexed="81"/>
            <rFont val="Tahoma"/>
            <family val="2"/>
          </rPr>
          <t>Account_Balance_YTD(acctdept: {Map!H259})</t>
        </r>
      </text>
    </comment>
    <comment ref="J259" authorId="0" shapeId="0" xr:uid="{6E1AAF75-7DCB-4541-9608-4F8EEF3F44EF}">
      <text>
        <r>
          <rPr>
            <sz val="9"/>
            <color indexed="81"/>
            <rFont val="Tahoma"/>
            <family val="2"/>
          </rPr>
          <t>Account_Balance_YTD(acctdept: {Map!I259})</t>
        </r>
      </text>
    </comment>
    <comment ref="K259" authorId="0" shapeId="0" xr:uid="{C3E137BC-0A83-4B99-ABC8-2475E1B85147}">
      <text>
        <r>
          <rPr>
            <sz val="9"/>
            <color indexed="81"/>
            <rFont val="Tahoma"/>
            <family val="2"/>
          </rPr>
          <t>Account_Balance_YTD(acctdept: {Map!J259})</t>
        </r>
      </text>
    </comment>
    <comment ref="L259" authorId="0" shapeId="0" xr:uid="{A2EC32CF-ED22-4D98-98A6-353FDC6A1B77}">
      <text>
        <r>
          <rPr>
            <sz val="9"/>
            <color indexed="81"/>
            <rFont val="Tahoma"/>
            <family val="2"/>
          </rPr>
          <t>Account_Balance_YTD(acctdept: {Map!K259})</t>
        </r>
      </text>
    </comment>
    <comment ref="M259" authorId="0" shapeId="0" xr:uid="{40288FC3-F6AF-4E14-A3B0-6377F8E90AA8}">
      <text>
        <r>
          <rPr>
            <sz val="9"/>
            <color indexed="81"/>
            <rFont val="Tahoma"/>
            <family val="2"/>
          </rPr>
          <t>Account_Balance_YTD(acctdept: {Map!L259})</t>
        </r>
      </text>
    </comment>
    <comment ref="D260" authorId="0" shapeId="0" xr:uid="{F06245F1-EEE7-4F26-87DB-FA232172B824}">
      <text>
        <r>
          <rPr>
            <sz val="9"/>
            <color indexed="81"/>
            <rFont val="Tahoma"/>
            <family val="2"/>
          </rPr>
          <t>Account_Balance_YTD(acctdept: {Map!C260})</t>
        </r>
      </text>
    </comment>
    <comment ref="E260" authorId="0" shapeId="0" xr:uid="{CB411AAC-443B-4F31-A21B-9CAF2364297E}">
      <text>
        <r>
          <rPr>
            <sz val="9"/>
            <color indexed="81"/>
            <rFont val="Tahoma"/>
            <family val="2"/>
          </rPr>
          <t>Account_Balance_YTD(acctdept: {Map!D260})</t>
        </r>
      </text>
    </comment>
    <comment ref="F260" authorId="0" shapeId="0" xr:uid="{2B2B7BAD-A3E1-4247-ABF1-F4C1C95F18B2}">
      <text>
        <r>
          <rPr>
            <sz val="9"/>
            <color indexed="81"/>
            <rFont val="Tahoma"/>
            <family val="2"/>
          </rPr>
          <t>Account_Balance_YTD(acctdept: {Map!E260})</t>
        </r>
      </text>
    </comment>
    <comment ref="G260" authorId="0" shapeId="0" xr:uid="{58569F76-CC2F-4BED-9408-6BE37C5D31BF}">
      <text>
        <r>
          <rPr>
            <sz val="9"/>
            <color indexed="81"/>
            <rFont val="Tahoma"/>
            <family val="2"/>
          </rPr>
          <t>Account_Balance_YTD(acctdept: {Map!F260})</t>
        </r>
      </text>
    </comment>
    <comment ref="H260" authorId="0" shapeId="0" xr:uid="{3A435DB1-3DB2-4B70-AE60-BADF7CE2558B}">
      <text>
        <r>
          <rPr>
            <sz val="9"/>
            <color indexed="81"/>
            <rFont val="Tahoma"/>
            <family val="2"/>
          </rPr>
          <t>Account_Balance_YTD(acctdept: {Map!G260})</t>
        </r>
      </text>
    </comment>
    <comment ref="I260" authorId="0" shapeId="0" xr:uid="{9D01D984-3A08-4682-8923-1C2EFDC9DB33}">
      <text>
        <r>
          <rPr>
            <sz val="9"/>
            <color indexed="81"/>
            <rFont val="Tahoma"/>
            <family val="2"/>
          </rPr>
          <t>Account_Balance_YTD(acctdept: {Map!H260})</t>
        </r>
      </text>
    </comment>
    <comment ref="J260" authorId="0" shapeId="0" xr:uid="{96A5E0F9-274C-43B4-AE78-AF626DFC3E95}">
      <text>
        <r>
          <rPr>
            <sz val="9"/>
            <color indexed="81"/>
            <rFont val="Tahoma"/>
            <family val="2"/>
          </rPr>
          <t>Account_Balance_YTD(acctdept: {Map!I260})</t>
        </r>
      </text>
    </comment>
    <comment ref="K260" authorId="0" shapeId="0" xr:uid="{BEBA04AF-C2F6-4873-9E13-58DA840250F3}">
      <text>
        <r>
          <rPr>
            <sz val="9"/>
            <color indexed="81"/>
            <rFont val="Tahoma"/>
            <family val="2"/>
          </rPr>
          <t>Account_Balance_YTD(acctdept: {Map!J260})</t>
        </r>
      </text>
    </comment>
    <comment ref="L260" authorId="0" shapeId="0" xr:uid="{44D0C818-84F8-432B-8B6B-06415043B08A}">
      <text>
        <r>
          <rPr>
            <sz val="9"/>
            <color indexed="81"/>
            <rFont val="Tahoma"/>
            <family val="2"/>
          </rPr>
          <t>Account_Balance_YTD(acctdept: {Map!K260})</t>
        </r>
      </text>
    </comment>
    <comment ref="M260" authorId="0" shapeId="0" xr:uid="{E6687E62-5946-4658-ACF2-9598E51EDE98}">
      <text>
        <r>
          <rPr>
            <sz val="9"/>
            <color indexed="81"/>
            <rFont val="Tahoma"/>
            <family val="2"/>
          </rPr>
          <t>Account_Balance_YTD(acctdept: {Map!L260})</t>
        </r>
      </text>
    </comment>
    <comment ref="D261" authorId="0" shapeId="0" xr:uid="{5E2AF6CF-F932-46D6-94F8-AA11E032147B}">
      <text>
        <r>
          <rPr>
            <sz val="9"/>
            <color indexed="81"/>
            <rFont val="Tahoma"/>
            <family val="2"/>
          </rPr>
          <t>Account_Balance_YTD(acctdept: {Map!C261})</t>
        </r>
      </text>
    </comment>
    <comment ref="E261" authorId="0" shapeId="0" xr:uid="{202B0C75-52B0-4F37-AAA7-11136F991CA1}">
      <text>
        <r>
          <rPr>
            <sz val="9"/>
            <color indexed="81"/>
            <rFont val="Tahoma"/>
            <family val="2"/>
          </rPr>
          <t>Account_Balance_YTD(acctdept: {Map!D261})</t>
        </r>
      </text>
    </comment>
    <comment ref="F261" authorId="0" shapeId="0" xr:uid="{0C88B926-9213-4329-9B33-E76713ECEE65}">
      <text>
        <r>
          <rPr>
            <sz val="9"/>
            <color indexed="81"/>
            <rFont val="Tahoma"/>
            <family val="2"/>
          </rPr>
          <t>Account_Balance_YTD(acctdept: {Map!E261})</t>
        </r>
      </text>
    </comment>
    <comment ref="G261" authorId="0" shapeId="0" xr:uid="{FB738B74-188B-4B48-973F-293E3DF90213}">
      <text>
        <r>
          <rPr>
            <sz val="9"/>
            <color indexed="81"/>
            <rFont val="Tahoma"/>
            <family val="2"/>
          </rPr>
          <t>Account_Balance_YTD(acctdept: {Map!F261})</t>
        </r>
      </text>
    </comment>
    <comment ref="H261" authorId="0" shapeId="0" xr:uid="{82B06BF6-9F3F-4743-BF0A-41CABEE52C3C}">
      <text>
        <r>
          <rPr>
            <sz val="9"/>
            <color indexed="81"/>
            <rFont val="Tahoma"/>
            <family val="2"/>
          </rPr>
          <t>Account_Balance_YTD(acctdept: {Map!G261})</t>
        </r>
      </text>
    </comment>
    <comment ref="I261" authorId="0" shapeId="0" xr:uid="{1D42A400-337F-41A5-8662-DFBDF2DDBA68}">
      <text>
        <r>
          <rPr>
            <sz val="9"/>
            <color indexed="81"/>
            <rFont val="Tahoma"/>
            <family val="2"/>
          </rPr>
          <t>Account_Balance_YTD(acctdept: {Map!H261})</t>
        </r>
      </text>
    </comment>
    <comment ref="J261" authorId="0" shapeId="0" xr:uid="{C852A180-A22B-42E0-9D08-76E081F2D6D5}">
      <text>
        <r>
          <rPr>
            <sz val="9"/>
            <color indexed="81"/>
            <rFont val="Tahoma"/>
            <family val="2"/>
          </rPr>
          <t>Account_Balance_YTD(acctdept: {Map!I261})</t>
        </r>
      </text>
    </comment>
    <comment ref="K261" authorId="0" shapeId="0" xr:uid="{55554C43-20B1-4D00-A243-9BD9CEB5467D}">
      <text>
        <r>
          <rPr>
            <sz val="9"/>
            <color indexed="81"/>
            <rFont val="Tahoma"/>
            <family val="2"/>
          </rPr>
          <t>Account_Balance_YTD(acctdept: {Map!J261})</t>
        </r>
      </text>
    </comment>
    <comment ref="L261" authorId="0" shapeId="0" xr:uid="{C5BA035E-50ED-456F-85E9-E8D7F09037B8}">
      <text>
        <r>
          <rPr>
            <sz val="9"/>
            <color indexed="81"/>
            <rFont val="Tahoma"/>
            <family val="2"/>
          </rPr>
          <t>Account_Balance_YTD(acctdept: {Map!K261})</t>
        </r>
      </text>
    </comment>
    <comment ref="M261" authorId="0" shapeId="0" xr:uid="{AE7058EC-55B1-4117-94F1-5D37F06B10B8}">
      <text>
        <r>
          <rPr>
            <sz val="9"/>
            <color indexed="81"/>
            <rFont val="Tahoma"/>
            <family val="2"/>
          </rPr>
          <t>Account_Balance_YTD(acctdept: {Map!L261})</t>
        </r>
      </text>
    </comment>
    <comment ref="D262" authorId="0" shapeId="0" xr:uid="{13E1D3D4-6BCD-49F2-A0D2-3E92AA45746F}">
      <text>
        <r>
          <rPr>
            <sz val="9"/>
            <color indexed="81"/>
            <rFont val="Tahoma"/>
            <family val="2"/>
          </rPr>
          <t>Account_Balance_YTD(acctdept: {Map!C262})</t>
        </r>
      </text>
    </comment>
    <comment ref="E262" authorId="0" shapeId="0" xr:uid="{15720EE2-73A6-4FF1-8121-E278AC4446C1}">
      <text>
        <r>
          <rPr>
            <sz val="9"/>
            <color indexed="81"/>
            <rFont val="Tahoma"/>
            <family val="2"/>
          </rPr>
          <t>Account_Balance_YTD(acctdept: {Map!D262})</t>
        </r>
      </text>
    </comment>
    <comment ref="F262" authorId="0" shapeId="0" xr:uid="{64AE0D06-2240-4062-8827-4459360E91CD}">
      <text>
        <r>
          <rPr>
            <sz val="9"/>
            <color indexed="81"/>
            <rFont val="Tahoma"/>
            <family val="2"/>
          </rPr>
          <t>Account_Balance_YTD(acctdept: {Map!E262})</t>
        </r>
      </text>
    </comment>
    <comment ref="G262" authorId="0" shapeId="0" xr:uid="{7C5B5515-9861-40DD-9529-1F5E83243CDC}">
      <text>
        <r>
          <rPr>
            <sz val="9"/>
            <color indexed="81"/>
            <rFont val="Tahoma"/>
            <family val="2"/>
          </rPr>
          <t>Account_Balance_YTD(acctdept: {Map!F262})</t>
        </r>
      </text>
    </comment>
    <comment ref="H262" authorId="0" shapeId="0" xr:uid="{3BA5B270-20C8-4286-B527-70C0A5CE11EF}">
      <text>
        <r>
          <rPr>
            <sz val="9"/>
            <color indexed="81"/>
            <rFont val="Tahoma"/>
            <family val="2"/>
          </rPr>
          <t>Account_Balance_YTD(acctdept: {Map!G262})</t>
        </r>
      </text>
    </comment>
    <comment ref="I262" authorId="0" shapeId="0" xr:uid="{9C208720-107A-4B23-AADA-3406D959E822}">
      <text>
        <r>
          <rPr>
            <sz val="9"/>
            <color indexed="81"/>
            <rFont val="Tahoma"/>
            <family val="2"/>
          </rPr>
          <t>Account_Balance_YTD(acctdept: {Map!H262})</t>
        </r>
      </text>
    </comment>
    <comment ref="J262" authorId="0" shapeId="0" xr:uid="{5C14F352-3EB9-4B84-8890-77EFAA28D853}">
      <text>
        <r>
          <rPr>
            <sz val="9"/>
            <color indexed="81"/>
            <rFont val="Tahoma"/>
            <family val="2"/>
          </rPr>
          <t>Account_Balance_YTD(acctdept: {Map!I262})</t>
        </r>
      </text>
    </comment>
    <comment ref="K262" authorId="0" shapeId="0" xr:uid="{CFEDF1E7-B9C4-467C-A9CD-18B7EB64CDE2}">
      <text>
        <r>
          <rPr>
            <sz val="9"/>
            <color indexed="81"/>
            <rFont val="Tahoma"/>
            <family val="2"/>
          </rPr>
          <t>Account_Balance_YTD(acctdept: {Map!J262})</t>
        </r>
      </text>
    </comment>
    <comment ref="L262" authorId="0" shapeId="0" xr:uid="{20F3CB20-05AA-4F80-BF3C-F626C7A05D39}">
      <text>
        <r>
          <rPr>
            <sz val="9"/>
            <color indexed="81"/>
            <rFont val="Tahoma"/>
            <family val="2"/>
          </rPr>
          <t>Account_Balance_YTD(acctdept: {Map!K262})</t>
        </r>
      </text>
    </comment>
    <comment ref="M262" authorId="0" shapeId="0" xr:uid="{B5B1FACD-FAEF-4F79-83C2-7B37E09FF664}">
      <text>
        <r>
          <rPr>
            <sz val="9"/>
            <color indexed="81"/>
            <rFont val="Tahoma"/>
            <family val="2"/>
          </rPr>
          <t>Account_Balance_YTD(acctdept: {Map!L262})</t>
        </r>
      </text>
    </comment>
    <comment ref="D263" authorId="0" shapeId="0" xr:uid="{F7199BD7-D345-4976-913B-741E56D13B10}">
      <text>
        <r>
          <rPr>
            <sz val="9"/>
            <color indexed="81"/>
            <rFont val="Tahoma"/>
            <family val="2"/>
          </rPr>
          <t>Account_Balance_YTD(acctdept: {Map!C263})</t>
        </r>
      </text>
    </comment>
    <comment ref="E263" authorId="0" shapeId="0" xr:uid="{86D27C90-9C72-4120-8C05-8570C8EEFB91}">
      <text>
        <r>
          <rPr>
            <sz val="9"/>
            <color indexed="81"/>
            <rFont val="Tahoma"/>
            <family val="2"/>
          </rPr>
          <t>Account_Balance_YTD(acctdept: {Map!D263})</t>
        </r>
      </text>
    </comment>
    <comment ref="F263" authorId="0" shapeId="0" xr:uid="{98B92553-9FFC-45E0-B819-A0DC974A775E}">
      <text>
        <r>
          <rPr>
            <sz val="9"/>
            <color indexed="81"/>
            <rFont val="Tahoma"/>
            <family val="2"/>
          </rPr>
          <t>Account_Balance_YTD(acctdept: {Map!E263})</t>
        </r>
      </text>
    </comment>
    <comment ref="G263" authorId="0" shapeId="0" xr:uid="{33978A59-2DDB-4874-A931-4FAFADE5DFA1}">
      <text>
        <r>
          <rPr>
            <sz val="9"/>
            <color indexed="81"/>
            <rFont val="Tahoma"/>
            <family val="2"/>
          </rPr>
          <t>Account_Balance_YTD(acctdept: {Map!F263})</t>
        </r>
      </text>
    </comment>
    <comment ref="H263" authorId="0" shapeId="0" xr:uid="{FA0D477F-2074-4FEA-9974-48998FC27C0B}">
      <text>
        <r>
          <rPr>
            <sz val="9"/>
            <color indexed="81"/>
            <rFont val="Tahoma"/>
            <family val="2"/>
          </rPr>
          <t>Account_Balance_YTD(acctdept: {Map!G263})</t>
        </r>
      </text>
    </comment>
    <comment ref="I263" authorId="0" shapeId="0" xr:uid="{EAFFC45E-D135-46C1-ACFE-1BCAE85C00A6}">
      <text>
        <r>
          <rPr>
            <sz val="9"/>
            <color indexed="81"/>
            <rFont val="Tahoma"/>
            <family val="2"/>
          </rPr>
          <t>Account_Balance_YTD(acctdept: {Map!H263})</t>
        </r>
      </text>
    </comment>
    <comment ref="J263" authorId="0" shapeId="0" xr:uid="{FD2C4238-0835-4AED-81E1-187BAD6C49EA}">
      <text>
        <r>
          <rPr>
            <sz val="9"/>
            <color indexed="81"/>
            <rFont val="Tahoma"/>
            <family val="2"/>
          </rPr>
          <t>Account_Balance_YTD(acctdept: {Map!I263})</t>
        </r>
      </text>
    </comment>
    <comment ref="K263" authorId="0" shapeId="0" xr:uid="{A04D10A0-A280-4E3E-9BDF-F5BD0C9E10B7}">
      <text>
        <r>
          <rPr>
            <sz val="9"/>
            <color indexed="81"/>
            <rFont val="Tahoma"/>
            <family val="2"/>
          </rPr>
          <t>Account_Balance_YTD(acctdept: {Map!J263})</t>
        </r>
      </text>
    </comment>
    <comment ref="L263" authorId="0" shapeId="0" xr:uid="{182A1BF6-8B82-49BD-990D-DDDAF7553B8A}">
      <text>
        <r>
          <rPr>
            <sz val="9"/>
            <color indexed="81"/>
            <rFont val="Tahoma"/>
            <family val="2"/>
          </rPr>
          <t>Account_Balance_YTD(acctdept: {Map!K263})</t>
        </r>
      </text>
    </comment>
    <comment ref="M263" authorId="0" shapeId="0" xr:uid="{749996CB-8545-4F47-9EE5-47FA438C7D25}">
      <text>
        <r>
          <rPr>
            <sz val="9"/>
            <color indexed="81"/>
            <rFont val="Tahoma"/>
            <family val="2"/>
          </rPr>
          <t>Account_Balance_YTD(acctdept: {Map!L263})</t>
        </r>
      </text>
    </comment>
    <comment ref="D264" authorId="0" shapeId="0" xr:uid="{DADE452C-C540-46BC-BCC0-AD3E3923CBA0}">
      <text>
        <r>
          <rPr>
            <sz val="9"/>
            <color indexed="81"/>
            <rFont val="Tahoma"/>
            <family val="2"/>
          </rPr>
          <t>Account_Balance_YTD(acctdept: {Map!C264})</t>
        </r>
      </text>
    </comment>
    <comment ref="E264" authorId="0" shapeId="0" xr:uid="{DFC5F16D-01A8-46BE-A05E-E98722ECF50A}">
      <text>
        <r>
          <rPr>
            <sz val="9"/>
            <color indexed="81"/>
            <rFont val="Tahoma"/>
            <family val="2"/>
          </rPr>
          <t>Account_Balance_YTD(acctdept: {Map!D264})</t>
        </r>
      </text>
    </comment>
    <comment ref="F264" authorId="0" shapeId="0" xr:uid="{01DBD4E3-2622-4AE5-BE07-0F87666D988F}">
      <text>
        <r>
          <rPr>
            <sz val="9"/>
            <color indexed="81"/>
            <rFont val="Tahoma"/>
            <family val="2"/>
          </rPr>
          <t>Account_Balance_YTD(acctdept: {Map!E264})</t>
        </r>
      </text>
    </comment>
    <comment ref="G264" authorId="0" shapeId="0" xr:uid="{66C59031-794D-4E8C-9E40-9114D5C06110}">
      <text>
        <r>
          <rPr>
            <sz val="9"/>
            <color indexed="81"/>
            <rFont val="Tahoma"/>
            <family val="2"/>
          </rPr>
          <t>Account_Balance_YTD(acctdept: {Map!F264})</t>
        </r>
      </text>
    </comment>
    <comment ref="H264" authorId="0" shapeId="0" xr:uid="{EEBFB7EF-3522-4623-AC95-F908191FAEE4}">
      <text>
        <r>
          <rPr>
            <sz val="9"/>
            <color indexed="81"/>
            <rFont val="Tahoma"/>
            <family val="2"/>
          </rPr>
          <t>Account_Balance_YTD(acctdept: {Map!G264})</t>
        </r>
      </text>
    </comment>
    <comment ref="I264" authorId="0" shapeId="0" xr:uid="{13171F11-5089-4A6F-91ED-D6C834B56B6F}">
      <text>
        <r>
          <rPr>
            <sz val="9"/>
            <color indexed="81"/>
            <rFont val="Tahoma"/>
            <family val="2"/>
          </rPr>
          <t>Account_Balance_YTD(acctdept: {Map!H264})</t>
        </r>
      </text>
    </comment>
    <comment ref="J264" authorId="0" shapeId="0" xr:uid="{711EE981-E1A0-480B-8337-A0BDDE96C81A}">
      <text>
        <r>
          <rPr>
            <sz val="9"/>
            <color indexed="81"/>
            <rFont val="Tahoma"/>
            <family val="2"/>
          </rPr>
          <t>Account_Balance_YTD(acctdept: {Map!I264})</t>
        </r>
      </text>
    </comment>
    <comment ref="K264" authorId="0" shapeId="0" xr:uid="{8668A147-6C1B-4B8D-BA12-AB7041FC5B64}">
      <text>
        <r>
          <rPr>
            <sz val="9"/>
            <color indexed="81"/>
            <rFont val="Tahoma"/>
            <family val="2"/>
          </rPr>
          <t>Account_Balance_YTD(acctdept: {Map!J264})</t>
        </r>
      </text>
    </comment>
    <comment ref="L264" authorId="0" shapeId="0" xr:uid="{E11BAF5E-EDD1-445F-9877-FA6DB33C40E9}">
      <text>
        <r>
          <rPr>
            <sz val="9"/>
            <color indexed="81"/>
            <rFont val="Tahoma"/>
            <family val="2"/>
          </rPr>
          <t>Account_Balance_YTD(acctdept: {Map!K264})</t>
        </r>
      </text>
    </comment>
    <comment ref="M264" authorId="0" shapeId="0" xr:uid="{B5E04214-5B0F-48B4-B7C6-D7A854399F3D}">
      <text>
        <r>
          <rPr>
            <sz val="9"/>
            <color indexed="81"/>
            <rFont val="Tahoma"/>
            <family val="2"/>
          </rPr>
          <t>Account_Balance_YTD(acctdept: {Map!L264})</t>
        </r>
      </text>
    </comment>
    <comment ref="D265" authorId="0" shapeId="0" xr:uid="{D42F1037-26B4-4FC0-9F1A-E4B96109E921}">
      <text>
        <r>
          <rPr>
            <sz val="9"/>
            <color indexed="81"/>
            <rFont val="Tahoma"/>
            <family val="2"/>
          </rPr>
          <t>Account_Balance_YTD(acctdept: {Map!C265})</t>
        </r>
      </text>
    </comment>
    <comment ref="E265" authorId="0" shapeId="0" xr:uid="{63FB072A-7C1D-45D3-AE96-C8B1FCB5CCEA}">
      <text>
        <r>
          <rPr>
            <sz val="9"/>
            <color indexed="81"/>
            <rFont val="Tahoma"/>
            <family val="2"/>
          </rPr>
          <t>Account_Balance_YTD(acctdept: {Map!D265})</t>
        </r>
      </text>
    </comment>
    <comment ref="F265" authorId="0" shapeId="0" xr:uid="{AC708B04-E46D-4289-8BBF-7F82B3D7D42C}">
      <text>
        <r>
          <rPr>
            <sz val="9"/>
            <color indexed="81"/>
            <rFont val="Tahoma"/>
            <family val="2"/>
          </rPr>
          <t>Account_Balance_YTD(acctdept: {Map!E265})</t>
        </r>
      </text>
    </comment>
    <comment ref="G265" authorId="0" shapeId="0" xr:uid="{2FBB2E98-48B8-4E3F-BB53-E8FAE226D94B}">
      <text>
        <r>
          <rPr>
            <sz val="9"/>
            <color indexed="81"/>
            <rFont val="Tahoma"/>
            <family val="2"/>
          </rPr>
          <t>Account_Balance_YTD(acctdept: {Map!F265})</t>
        </r>
      </text>
    </comment>
    <comment ref="H265" authorId="0" shapeId="0" xr:uid="{A8E9A8C1-8D1B-462F-8787-19351192B863}">
      <text>
        <r>
          <rPr>
            <sz val="9"/>
            <color indexed="81"/>
            <rFont val="Tahoma"/>
            <family val="2"/>
          </rPr>
          <t>Account_Balance_YTD(acctdept: {Map!G265})</t>
        </r>
      </text>
    </comment>
    <comment ref="I265" authorId="0" shapeId="0" xr:uid="{44319949-907C-440C-B451-40BD3B06C16E}">
      <text>
        <r>
          <rPr>
            <sz val="9"/>
            <color indexed="81"/>
            <rFont val="Tahoma"/>
            <family val="2"/>
          </rPr>
          <t>Account_Balance_YTD(acctdept: {Map!H265})</t>
        </r>
      </text>
    </comment>
    <comment ref="J265" authorId="0" shapeId="0" xr:uid="{4372747B-CFC6-4613-A570-E55A7AFB6E96}">
      <text>
        <r>
          <rPr>
            <sz val="9"/>
            <color indexed="81"/>
            <rFont val="Tahoma"/>
            <family val="2"/>
          </rPr>
          <t>Account_Balance_YTD(acctdept: {Map!I265})</t>
        </r>
      </text>
    </comment>
    <comment ref="K265" authorId="0" shapeId="0" xr:uid="{C4FB2A2E-6725-48A1-9E62-E1C14B6C010B}">
      <text>
        <r>
          <rPr>
            <sz val="9"/>
            <color indexed="81"/>
            <rFont val="Tahoma"/>
            <family val="2"/>
          </rPr>
          <t>Account_Balance_YTD(acctdept: {Map!J265})</t>
        </r>
      </text>
    </comment>
    <comment ref="L265" authorId="0" shapeId="0" xr:uid="{F2E895A9-BB35-4E4C-B9C6-F4A6E8387C23}">
      <text>
        <r>
          <rPr>
            <sz val="9"/>
            <color indexed="81"/>
            <rFont val="Tahoma"/>
            <family val="2"/>
          </rPr>
          <t>Account_Balance_YTD(acctdept: {Map!K265})</t>
        </r>
      </text>
    </comment>
    <comment ref="M265" authorId="0" shapeId="0" xr:uid="{37BC8DFE-B588-4513-B3E6-BF10C673C774}">
      <text>
        <r>
          <rPr>
            <sz val="9"/>
            <color indexed="81"/>
            <rFont val="Tahoma"/>
            <family val="2"/>
          </rPr>
          <t>Account_Balance_YTD(acctdept: {Map!L265})</t>
        </r>
      </text>
    </comment>
    <comment ref="D266" authorId="0" shapeId="0" xr:uid="{64A0EBD0-18B4-4908-86C1-08D03ECD6439}">
      <text>
        <r>
          <rPr>
            <sz val="9"/>
            <color indexed="81"/>
            <rFont val="Tahoma"/>
            <family val="2"/>
          </rPr>
          <t>Account_Balance_YTD(acctdept: {Map!C266})</t>
        </r>
      </text>
    </comment>
    <comment ref="E266" authorId="0" shapeId="0" xr:uid="{96E49874-95C9-4494-8511-686A04046326}">
      <text>
        <r>
          <rPr>
            <sz val="9"/>
            <color indexed="81"/>
            <rFont val="Tahoma"/>
            <family val="2"/>
          </rPr>
          <t>Account_Balance_YTD(acctdept: {Map!D266})</t>
        </r>
      </text>
    </comment>
    <comment ref="F266" authorId="0" shapeId="0" xr:uid="{58C48BA3-7293-4078-B1AA-B7BED21D55C2}">
      <text>
        <r>
          <rPr>
            <sz val="9"/>
            <color indexed="81"/>
            <rFont val="Tahoma"/>
            <family val="2"/>
          </rPr>
          <t>Account_Balance_YTD(acctdept: {Map!E266})</t>
        </r>
      </text>
    </comment>
    <comment ref="G266" authorId="0" shapeId="0" xr:uid="{D1F59451-5473-4501-9444-36461A9401D8}">
      <text>
        <r>
          <rPr>
            <sz val="9"/>
            <color indexed="81"/>
            <rFont val="Tahoma"/>
            <family val="2"/>
          </rPr>
          <t>Account_Balance_YTD(acctdept: {Map!F266})</t>
        </r>
      </text>
    </comment>
    <comment ref="H266" authorId="0" shapeId="0" xr:uid="{16C09314-E327-4245-AB6B-41727B93F55D}">
      <text>
        <r>
          <rPr>
            <sz val="9"/>
            <color indexed="81"/>
            <rFont val="Tahoma"/>
            <family val="2"/>
          </rPr>
          <t>Account_Balance_YTD(acctdept: {Map!G266})</t>
        </r>
      </text>
    </comment>
    <comment ref="I266" authorId="0" shapeId="0" xr:uid="{44AA0B6B-E4EA-4F50-B537-62E67615164C}">
      <text>
        <r>
          <rPr>
            <sz val="9"/>
            <color indexed="81"/>
            <rFont val="Tahoma"/>
            <family val="2"/>
          </rPr>
          <t>Account_Balance_YTD(acctdept: {Map!H266})</t>
        </r>
      </text>
    </comment>
    <comment ref="J266" authorId="0" shapeId="0" xr:uid="{521603C9-8EDA-4605-9B8F-CE6A96382BF2}">
      <text>
        <r>
          <rPr>
            <sz val="9"/>
            <color indexed="81"/>
            <rFont val="Tahoma"/>
            <family val="2"/>
          </rPr>
          <t>Account_Balance_YTD(acctdept: {Map!I266})</t>
        </r>
      </text>
    </comment>
    <comment ref="K266" authorId="0" shapeId="0" xr:uid="{107D6CEE-FBE1-4FC5-A6E4-6565B9830584}">
      <text>
        <r>
          <rPr>
            <sz val="9"/>
            <color indexed="81"/>
            <rFont val="Tahoma"/>
            <family val="2"/>
          </rPr>
          <t>Account_Balance_YTD(acctdept: {Map!J266})</t>
        </r>
      </text>
    </comment>
    <comment ref="L266" authorId="0" shapeId="0" xr:uid="{97940193-F765-4764-87A6-B7CADD50217F}">
      <text>
        <r>
          <rPr>
            <sz val="9"/>
            <color indexed="81"/>
            <rFont val="Tahoma"/>
            <family val="2"/>
          </rPr>
          <t>Account_Balance_YTD(acctdept: {Map!K266})</t>
        </r>
      </text>
    </comment>
    <comment ref="M266" authorId="0" shapeId="0" xr:uid="{B1675F5C-A096-4958-9C8A-EEF826E03861}">
      <text>
        <r>
          <rPr>
            <sz val="9"/>
            <color indexed="81"/>
            <rFont val="Tahoma"/>
            <family val="2"/>
          </rPr>
          <t>Account_Balance_YTD(acctdept: {Map!L266})</t>
        </r>
      </text>
    </comment>
    <comment ref="D267" authorId="0" shapeId="0" xr:uid="{8CF12750-B377-49B8-8EA5-D23C79C8B613}">
      <text>
        <r>
          <rPr>
            <sz val="9"/>
            <color indexed="81"/>
            <rFont val="Tahoma"/>
            <family val="2"/>
          </rPr>
          <t>Account_Balance_YTD(acctdept: {Map!C267})</t>
        </r>
      </text>
    </comment>
    <comment ref="E267" authorId="0" shapeId="0" xr:uid="{04FCAE62-4DB6-4DF3-AA67-D8F3B0D6E7D1}">
      <text>
        <r>
          <rPr>
            <sz val="9"/>
            <color indexed="81"/>
            <rFont val="Tahoma"/>
            <family val="2"/>
          </rPr>
          <t>Account_Balance_YTD(acctdept: {Map!D267})</t>
        </r>
      </text>
    </comment>
    <comment ref="F267" authorId="0" shapeId="0" xr:uid="{0B20BDBF-A86F-4478-90DB-7C31AFB33BDE}">
      <text>
        <r>
          <rPr>
            <sz val="9"/>
            <color indexed="81"/>
            <rFont val="Tahoma"/>
            <family val="2"/>
          </rPr>
          <t>Account_Balance_YTD(acctdept: {Map!E267})</t>
        </r>
      </text>
    </comment>
    <comment ref="G267" authorId="0" shapeId="0" xr:uid="{D3DE3308-B744-4E24-9654-9E71687F01DB}">
      <text>
        <r>
          <rPr>
            <sz val="9"/>
            <color indexed="81"/>
            <rFont val="Tahoma"/>
            <family val="2"/>
          </rPr>
          <t>Account_Balance_YTD(acctdept: {Map!F267})</t>
        </r>
      </text>
    </comment>
    <comment ref="H267" authorId="0" shapeId="0" xr:uid="{AF01770F-3937-4530-AFBE-E0E5608F3E1E}">
      <text>
        <r>
          <rPr>
            <sz val="9"/>
            <color indexed="81"/>
            <rFont val="Tahoma"/>
            <family val="2"/>
          </rPr>
          <t>Account_Balance_YTD(acctdept: {Map!G267})</t>
        </r>
      </text>
    </comment>
    <comment ref="I267" authorId="0" shapeId="0" xr:uid="{1D40A73D-0E4A-497F-BF2A-2ED2484B7AE8}">
      <text>
        <r>
          <rPr>
            <sz val="9"/>
            <color indexed="81"/>
            <rFont val="Tahoma"/>
            <family val="2"/>
          </rPr>
          <t>Account_Balance_YTD(acctdept: {Map!H267})</t>
        </r>
      </text>
    </comment>
    <comment ref="J267" authorId="0" shapeId="0" xr:uid="{638F1B62-F56B-42F8-80FD-CCB07DD9F7BA}">
      <text>
        <r>
          <rPr>
            <sz val="9"/>
            <color indexed="81"/>
            <rFont val="Tahoma"/>
            <family val="2"/>
          </rPr>
          <t>Account_Balance_YTD(acctdept: {Map!I267})</t>
        </r>
      </text>
    </comment>
    <comment ref="K267" authorId="0" shapeId="0" xr:uid="{7348079C-B8AB-4E17-A238-28FC3B1B9B9A}">
      <text>
        <r>
          <rPr>
            <sz val="9"/>
            <color indexed="81"/>
            <rFont val="Tahoma"/>
            <family val="2"/>
          </rPr>
          <t>Account_Balance_YTD(acctdept: {Map!J267})</t>
        </r>
      </text>
    </comment>
    <comment ref="L267" authorId="0" shapeId="0" xr:uid="{993C7991-8E7A-4BE8-AE2B-E8A632081567}">
      <text>
        <r>
          <rPr>
            <sz val="9"/>
            <color indexed="81"/>
            <rFont val="Tahoma"/>
            <family val="2"/>
          </rPr>
          <t>Account_Balance_YTD(acctdept: {Map!K267})</t>
        </r>
      </text>
    </comment>
    <comment ref="M267" authorId="0" shapeId="0" xr:uid="{F6E47E5F-6A1C-43BC-9A19-0389AE8B3367}">
      <text>
        <r>
          <rPr>
            <sz val="9"/>
            <color indexed="81"/>
            <rFont val="Tahoma"/>
            <family val="2"/>
          </rPr>
          <t>Account_Balance_YTD(acctdept: {Map!L267})</t>
        </r>
      </text>
    </comment>
    <comment ref="D268" authorId="0" shapeId="0" xr:uid="{1C8F05C9-2416-4831-AAA6-93D30E3B99E3}">
      <text>
        <r>
          <rPr>
            <sz val="9"/>
            <color indexed="81"/>
            <rFont val="Tahoma"/>
            <family val="2"/>
          </rPr>
          <t>Account_Balance_YTD(acctdept: {Map!C268})</t>
        </r>
      </text>
    </comment>
    <comment ref="E268" authorId="0" shapeId="0" xr:uid="{5AC28C83-5264-4D0C-A33E-6AF506EC68A1}">
      <text>
        <r>
          <rPr>
            <sz val="9"/>
            <color indexed="81"/>
            <rFont val="Tahoma"/>
            <family val="2"/>
          </rPr>
          <t>Account_Balance_YTD(acctdept: {Map!D268})</t>
        </r>
      </text>
    </comment>
    <comment ref="F268" authorId="0" shapeId="0" xr:uid="{5AEF9FC9-A4A0-47F7-8036-62F93E870824}">
      <text>
        <r>
          <rPr>
            <sz val="9"/>
            <color indexed="81"/>
            <rFont val="Tahoma"/>
            <family val="2"/>
          </rPr>
          <t>Account_Balance_YTD(acctdept: {Map!E268})</t>
        </r>
      </text>
    </comment>
    <comment ref="G268" authorId="0" shapeId="0" xr:uid="{88E579C2-BB22-4332-8C6C-56D285173BAC}">
      <text>
        <r>
          <rPr>
            <sz val="9"/>
            <color indexed="81"/>
            <rFont val="Tahoma"/>
            <family val="2"/>
          </rPr>
          <t>Account_Balance_YTD(acctdept: {Map!F268})</t>
        </r>
      </text>
    </comment>
    <comment ref="H268" authorId="0" shapeId="0" xr:uid="{5F0C9474-0BA3-4BAC-82D2-E399BF23D2E6}">
      <text>
        <r>
          <rPr>
            <sz val="9"/>
            <color indexed="81"/>
            <rFont val="Tahoma"/>
            <family val="2"/>
          </rPr>
          <t>Account_Balance_YTD(acctdept: {Map!G268})</t>
        </r>
      </text>
    </comment>
    <comment ref="I268" authorId="0" shapeId="0" xr:uid="{335BE69B-DDCE-4813-B371-49F4DE1546A8}">
      <text>
        <r>
          <rPr>
            <sz val="9"/>
            <color indexed="81"/>
            <rFont val="Tahoma"/>
            <family val="2"/>
          </rPr>
          <t>Account_Balance_YTD(acctdept: {Map!H268})</t>
        </r>
      </text>
    </comment>
    <comment ref="J268" authorId="0" shapeId="0" xr:uid="{1592122C-A6F1-430A-B14E-B4365FAE702B}">
      <text>
        <r>
          <rPr>
            <sz val="9"/>
            <color indexed="81"/>
            <rFont val="Tahoma"/>
            <family val="2"/>
          </rPr>
          <t>Account_Balance_YTD(acctdept: {Map!I268})</t>
        </r>
      </text>
    </comment>
    <comment ref="K268" authorId="0" shapeId="0" xr:uid="{B5AF0293-10D7-4BBD-A53F-F32BB76DEEAD}">
      <text>
        <r>
          <rPr>
            <sz val="9"/>
            <color indexed="81"/>
            <rFont val="Tahoma"/>
            <family val="2"/>
          </rPr>
          <t>Account_Balance_YTD(acctdept: {Map!J268})</t>
        </r>
      </text>
    </comment>
    <comment ref="L268" authorId="0" shapeId="0" xr:uid="{10456C88-8287-44DD-8CA1-06C35DF03008}">
      <text>
        <r>
          <rPr>
            <sz val="9"/>
            <color indexed="81"/>
            <rFont val="Tahoma"/>
            <family val="2"/>
          </rPr>
          <t>Account_Balance_YTD(acctdept: {Map!K268})</t>
        </r>
      </text>
    </comment>
    <comment ref="M268" authorId="0" shapeId="0" xr:uid="{469F1596-B1A0-46D7-AF42-205DFEBFEEA4}">
      <text>
        <r>
          <rPr>
            <sz val="9"/>
            <color indexed="81"/>
            <rFont val="Tahoma"/>
            <family val="2"/>
          </rPr>
          <t>Account_Balance_YTD(acctdept: {Map!L268})</t>
        </r>
      </text>
    </comment>
    <comment ref="D269" authorId="0" shapeId="0" xr:uid="{DBB08F36-84F7-4A4D-B865-413688E3B932}">
      <text>
        <r>
          <rPr>
            <sz val="9"/>
            <color indexed="81"/>
            <rFont val="Tahoma"/>
            <family val="2"/>
          </rPr>
          <t>Account_Balance_YTD(acctdept: {Map!C269})</t>
        </r>
      </text>
    </comment>
    <comment ref="E269" authorId="0" shapeId="0" xr:uid="{A997B67C-A530-4E60-9837-170812FF071F}">
      <text>
        <r>
          <rPr>
            <sz val="9"/>
            <color indexed="81"/>
            <rFont val="Tahoma"/>
            <family val="2"/>
          </rPr>
          <t>Account_Balance_YTD(acctdept: {Map!D269})</t>
        </r>
      </text>
    </comment>
    <comment ref="F269" authorId="0" shapeId="0" xr:uid="{B7F677AB-7831-4EB3-A0FD-D62B214CD020}">
      <text>
        <r>
          <rPr>
            <sz val="9"/>
            <color indexed="81"/>
            <rFont val="Tahoma"/>
            <family val="2"/>
          </rPr>
          <t>Account_Balance_YTD(acctdept: {Map!E269})</t>
        </r>
      </text>
    </comment>
    <comment ref="G269" authorId="0" shapeId="0" xr:uid="{BD0B9500-2DE3-4914-937B-AB82501C1152}">
      <text>
        <r>
          <rPr>
            <sz val="9"/>
            <color indexed="81"/>
            <rFont val="Tahoma"/>
            <family val="2"/>
          </rPr>
          <t>Account_Balance_YTD(acctdept: {Map!F269})</t>
        </r>
      </text>
    </comment>
    <comment ref="H269" authorId="0" shapeId="0" xr:uid="{4B1DF315-2843-4387-8DA8-0C80FB3CC836}">
      <text>
        <r>
          <rPr>
            <sz val="9"/>
            <color indexed="81"/>
            <rFont val="Tahoma"/>
            <family val="2"/>
          </rPr>
          <t>Account_Balance_YTD(acctdept: {Map!G269})</t>
        </r>
      </text>
    </comment>
    <comment ref="I269" authorId="0" shapeId="0" xr:uid="{BFD64584-3182-4100-94DC-07D6D5241B98}">
      <text>
        <r>
          <rPr>
            <sz val="9"/>
            <color indexed="81"/>
            <rFont val="Tahoma"/>
            <family val="2"/>
          </rPr>
          <t>Account_Balance_YTD(acctdept: {Map!H269})</t>
        </r>
      </text>
    </comment>
    <comment ref="J269" authorId="0" shapeId="0" xr:uid="{C1B84697-F2F9-4042-9E23-96C459784926}">
      <text>
        <r>
          <rPr>
            <sz val="9"/>
            <color indexed="81"/>
            <rFont val="Tahoma"/>
            <family val="2"/>
          </rPr>
          <t>Account_Balance_YTD(acctdept: {Map!I269})</t>
        </r>
      </text>
    </comment>
    <comment ref="K269" authorId="0" shapeId="0" xr:uid="{C02BFA84-5E14-4FE3-B1B6-D1A94258FD57}">
      <text>
        <r>
          <rPr>
            <sz val="9"/>
            <color indexed="81"/>
            <rFont val="Tahoma"/>
            <family val="2"/>
          </rPr>
          <t>Account_Balance_YTD(acctdept: {Map!J269})</t>
        </r>
      </text>
    </comment>
    <comment ref="L269" authorId="0" shapeId="0" xr:uid="{158A8E9F-DDAD-4C27-95C3-C69991AB3ACD}">
      <text>
        <r>
          <rPr>
            <sz val="9"/>
            <color indexed="81"/>
            <rFont val="Tahoma"/>
            <family val="2"/>
          </rPr>
          <t>Account_Balance_YTD(acctdept: {Map!K269})</t>
        </r>
      </text>
    </comment>
    <comment ref="M269" authorId="0" shapeId="0" xr:uid="{C2875D3A-36C9-4AF8-A879-24D381738A5A}">
      <text>
        <r>
          <rPr>
            <sz val="9"/>
            <color indexed="81"/>
            <rFont val="Tahoma"/>
            <family val="2"/>
          </rPr>
          <t>Account_Balance_YTD(acctdept: {Map!L269})</t>
        </r>
      </text>
    </comment>
    <comment ref="D270" authorId="0" shapeId="0" xr:uid="{8FAA519D-51CB-4CE2-A934-3E8024FD5578}">
      <text>
        <r>
          <rPr>
            <sz val="9"/>
            <color indexed="81"/>
            <rFont val="Tahoma"/>
            <family val="2"/>
          </rPr>
          <t>Account_Balance_YTD(acctdept: {Map!C270})</t>
        </r>
      </text>
    </comment>
    <comment ref="E270" authorId="0" shapeId="0" xr:uid="{B7304325-F2ED-4452-88C1-A2B290512B18}">
      <text>
        <r>
          <rPr>
            <sz val="9"/>
            <color indexed="81"/>
            <rFont val="Tahoma"/>
            <family val="2"/>
          </rPr>
          <t>Account_Balance_YTD(acctdept: {Map!D270})</t>
        </r>
      </text>
    </comment>
    <comment ref="F270" authorId="0" shapeId="0" xr:uid="{CB10F25E-9910-43C0-ABFC-1283B9E00A51}">
      <text>
        <r>
          <rPr>
            <sz val="9"/>
            <color indexed="81"/>
            <rFont val="Tahoma"/>
            <family val="2"/>
          </rPr>
          <t>Account_Balance_YTD(acctdept: {Map!E270})</t>
        </r>
      </text>
    </comment>
    <comment ref="G270" authorId="0" shapeId="0" xr:uid="{CB87A0B1-063D-4478-9ACB-96CAB812A486}">
      <text>
        <r>
          <rPr>
            <sz val="9"/>
            <color indexed="81"/>
            <rFont val="Tahoma"/>
            <family val="2"/>
          </rPr>
          <t>Account_Balance_YTD(acctdept: {Map!F270})</t>
        </r>
      </text>
    </comment>
    <comment ref="H270" authorId="0" shapeId="0" xr:uid="{2128F1A9-CBBA-4424-B179-B09467A56940}">
      <text>
        <r>
          <rPr>
            <sz val="9"/>
            <color indexed="81"/>
            <rFont val="Tahoma"/>
            <family val="2"/>
          </rPr>
          <t>Account_Balance_YTD(acctdept: {Map!G270})</t>
        </r>
      </text>
    </comment>
    <comment ref="I270" authorId="0" shapeId="0" xr:uid="{84F41F91-993A-497B-86C0-D2DFE7508297}">
      <text>
        <r>
          <rPr>
            <sz val="9"/>
            <color indexed="81"/>
            <rFont val="Tahoma"/>
            <family val="2"/>
          </rPr>
          <t>Account_Balance_YTD(acctdept: {Map!H270})</t>
        </r>
      </text>
    </comment>
    <comment ref="J270" authorId="0" shapeId="0" xr:uid="{C554AF09-AFED-4950-8325-93BC731265D9}">
      <text>
        <r>
          <rPr>
            <sz val="9"/>
            <color indexed="81"/>
            <rFont val="Tahoma"/>
            <family val="2"/>
          </rPr>
          <t>Account_Balance_YTD(acctdept: {Map!I270})</t>
        </r>
      </text>
    </comment>
    <comment ref="K270" authorId="0" shapeId="0" xr:uid="{A0CCF263-5750-4D2C-972C-B8DC9B927058}">
      <text>
        <r>
          <rPr>
            <sz val="9"/>
            <color indexed="81"/>
            <rFont val="Tahoma"/>
            <family val="2"/>
          </rPr>
          <t>Account_Balance_YTD(acctdept: {Map!J270})</t>
        </r>
      </text>
    </comment>
    <comment ref="L270" authorId="0" shapeId="0" xr:uid="{7AF7F3C2-5A95-4C23-8CF5-B494A245CA20}">
      <text>
        <r>
          <rPr>
            <sz val="9"/>
            <color indexed="81"/>
            <rFont val="Tahoma"/>
            <family val="2"/>
          </rPr>
          <t>Account_Balance_YTD(acctdept: {Map!K270})</t>
        </r>
      </text>
    </comment>
    <comment ref="M270" authorId="0" shapeId="0" xr:uid="{DB804FA0-DC18-4733-8B99-585BE33CF683}">
      <text>
        <r>
          <rPr>
            <sz val="9"/>
            <color indexed="81"/>
            <rFont val="Tahoma"/>
            <family val="2"/>
          </rPr>
          <t>Account_Balance_YTD(acctdept: {Map!L270})</t>
        </r>
      </text>
    </comment>
    <comment ref="D271" authorId="0" shapeId="0" xr:uid="{C0B868BD-FA6B-43F7-8AB1-1B172991FE8A}">
      <text>
        <r>
          <rPr>
            <sz val="9"/>
            <color indexed="81"/>
            <rFont val="Tahoma"/>
            <family val="2"/>
          </rPr>
          <t>Account_Balance_YTD(acctdept: {Map!C271})</t>
        </r>
      </text>
    </comment>
    <comment ref="E271" authorId="0" shapeId="0" xr:uid="{A3D05CEB-9E61-4242-91C2-4110D63BE353}">
      <text>
        <r>
          <rPr>
            <sz val="9"/>
            <color indexed="81"/>
            <rFont val="Tahoma"/>
            <family val="2"/>
          </rPr>
          <t>Account_Balance_YTD(acctdept: {Map!D271})</t>
        </r>
      </text>
    </comment>
    <comment ref="F271" authorId="0" shapeId="0" xr:uid="{8728580B-0C28-498D-9017-34E21B7C52F2}">
      <text>
        <r>
          <rPr>
            <sz val="9"/>
            <color indexed="81"/>
            <rFont val="Tahoma"/>
            <family val="2"/>
          </rPr>
          <t>Account_Balance_YTD(acctdept: {Map!E271})</t>
        </r>
      </text>
    </comment>
    <comment ref="G271" authorId="0" shapeId="0" xr:uid="{F1BD5BAC-A09B-4D45-8D95-A395603FD66E}">
      <text>
        <r>
          <rPr>
            <sz val="9"/>
            <color indexed="81"/>
            <rFont val="Tahoma"/>
            <family val="2"/>
          </rPr>
          <t>Account_Balance_YTD(acctdept: {Map!F271})</t>
        </r>
      </text>
    </comment>
    <comment ref="H271" authorId="0" shapeId="0" xr:uid="{2E4C4F39-8311-4A48-AB08-9D1F15D9D8D6}">
      <text>
        <r>
          <rPr>
            <sz val="9"/>
            <color indexed="81"/>
            <rFont val="Tahoma"/>
            <family val="2"/>
          </rPr>
          <t>Account_Balance_YTD(acctdept: {Map!G271})</t>
        </r>
      </text>
    </comment>
    <comment ref="I271" authorId="0" shapeId="0" xr:uid="{20A1DCFD-4DD0-455E-A356-86462E987331}">
      <text>
        <r>
          <rPr>
            <sz val="9"/>
            <color indexed="81"/>
            <rFont val="Tahoma"/>
            <family val="2"/>
          </rPr>
          <t>Account_Balance_YTD(acctdept: {Map!H271})</t>
        </r>
      </text>
    </comment>
    <comment ref="J271" authorId="0" shapeId="0" xr:uid="{4EE4C847-8CB9-49B1-B846-406B6F28FC5B}">
      <text>
        <r>
          <rPr>
            <sz val="9"/>
            <color indexed="81"/>
            <rFont val="Tahoma"/>
            <family val="2"/>
          </rPr>
          <t>Account_Balance_YTD(acctdept: {Map!I271})</t>
        </r>
      </text>
    </comment>
    <comment ref="K271" authorId="0" shapeId="0" xr:uid="{83929660-CB97-430F-AAD9-6C553747D8CA}">
      <text>
        <r>
          <rPr>
            <sz val="9"/>
            <color indexed="81"/>
            <rFont val="Tahoma"/>
            <family val="2"/>
          </rPr>
          <t>Account_Balance_YTD(acctdept: {Map!J271})</t>
        </r>
      </text>
    </comment>
    <comment ref="L271" authorId="0" shapeId="0" xr:uid="{3FFDEB71-6674-4BD2-ABDA-1580E2357384}">
      <text>
        <r>
          <rPr>
            <sz val="9"/>
            <color indexed="81"/>
            <rFont val="Tahoma"/>
            <family val="2"/>
          </rPr>
          <t>Account_Balance_YTD(acctdept: {Map!K271})</t>
        </r>
      </text>
    </comment>
    <comment ref="M271" authorId="0" shapeId="0" xr:uid="{F8ED0083-9A5D-45B5-BDE0-1CEC3FED3D3D}">
      <text>
        <r>
          <rPr>
            <sz val="9"/>
            <color indexed="81"/>
            <rFont val="Tahoma"/>
            <family val="2"/>
          </rPr>
          <t>Account_Balance_YTD(acctdept: {Map!L271})</t>
        </r>
      </text>
    </comment>
    <comment ref="D272" authorId="0" shapeId="0" xr:uid="{8EC844C7-856F-4CF9-B98E-10298028BE64}">
      <text>
        <r>
          <rPr>
            <sz val="9"/>
            <color indexed="81"/>
            <rFont val="Tahoma"/>
            <family val="2"/>
          </rPr>
          <t>Account_Balance_YTD(acctdept: {Map!C272})</t>
        </r>
      </text>
    </comment>
    <comment ref="E272" authorId="0" shapeId="0" xr:uid="{388E3ACE-0523-421A-B8F2-7F61DF51EE62}">
      <text>
        <r>
          <rPr>
            <sz val="9"/>
            <color indexed="81"/>
            <rFont val="Tahoma"/>
            <family val="2"/>
          </rPr>
          <t>Account_Balance_YTD(acctdept: {Map!D272})</t>
        </r>
      </text>
    </comment>
    <comment ref="F272" authorId="0" shapeId="0" xr:uid="{076549D7-5E48-42BD-B593-68EED7560EFD}">
      <text>
        <r>
          <rPr>
            <sz val="9"/>
            <color indexed="81"/>
            <rFont val="Tahoma"/>
            <family val="2"/>
          </rPr>
          <t>Account_Balance_YTD(acctdept: {Map!E272})</t>
        </r>
      </text>
    </comment>
    <comment ref="G272" authorId="0" shapeId="0" xr:uid="{08877EE8-5D84-4846-86EE-BD74CD4174A4}">
      <text>
        <r>
          <rPr>
            <sz val="9"/>
            <color indexed="81"/>
            <rFont val="Tahoma"/>
            <family val="2"/>
          </rPr>
          <t>Account_Balance_YTD(acctdept: {Map!F272})</t>
        </r>
      </text>
    </comment>
    <comment ref="H272" authorId="0" shapeId="0" xr:uid="{0A52768A-AE29-42DB-BFD4-75AE9D386DE6}">
      <text>
        <r>
          <rPr>
            <sz val="9"/>
            <color indexed="81"/>
            <rFont val="Tahoma"/>
            <family val="2"/>
          </rPr>
          <t>Account_Balance_YTD(acctdept: {Map!G272})</t>
        </r>
      </text>
    </comment>
    <comment ref="I272" authorId="0" shapeId="0" xr:uid="{0B200C37-47FF-48F4-9B87-1A1BE7026F4E}">
      <text>
        <r>
          <rPr>
            <sz val="9"/>
            <color indexed="81"/>
            <rFont val="Tahoma"/>
            <family val="2"/>
          </rPr>
          <t>Account_Balance_YTD(acctdept: {Map!H272})</t>
        </r>
      </text>
    </comment>
    <comment ref="J272" authorId="0" shapeId="0" xr:uid="{FBAD5F07-7879-44B7-BBDB-6AE7D277A57A}">
      <text>
        <r>
          <rPr>
            <sz val="9"/>
            <color indexed="81"/>
            <rFont val="Tahoma"/>
            <family val="2"/>
          </rPr>
          <t>Account_Balance_YTD(acctdept: {Map!I272})</t>
        </r>
      </text>
    </comment>
    <comment ref="K272" authorId="0" shapeId="0" xr:uid="{346DF34F-19A7-4F58-9822-0F05A86CFEA7}">
      <text>
        <r>
          <rPr>
            <sz val="9"/>
            <color indexed="81"/>
            <rFont val="Tahoma"/>
            <family val="2"/>
          </rPr>
          <t>Account_Balance_YTD(acctdept: {Map!J272})</t>
        </r>
      </text>
    </comment>
    <comment ref="L272" authorId="0" shapeId="0" xr:uid="{736D539D-B45E-4B56-95E7-DCFA5306273C}">
      <text>
        <r>
          <rPr>
            <sz val="9"/>
            <color indexed="81"/>
            <rFont val="Tahoma"/>
            <family val="2"/>
          </rPr>
          <t>Account_Balance_YTD(acctdept: {Map!K272})</t>
        </r>
      </text>
    </comment>
    <comment ref="M272" authorId="0" shapeId="0" xr:uid="{8146522D-CFCD-4674-BA53-479C66CBDCEF}">
      <text>
        <r>
          <rPr>
            <sz val="9"/>
            <color indexed="81"/>
            <rFont val="Tahoma"/>
            <family val="2"/>
          </rPr>
          <t>Account_Balance_YTD(acctdept: {Map!L272})</t>
        </r>
      </text>
    </comment>
    <comment ref="D273" authorId="0" shapeId="0" xr:uid="{DD589D96-86BC-4F25-94E3-D267623DA4A4}">
      <text>
        <r>
          <rPr>
            <sz val="9"/>
            <color indexed="81"/>
            <rFont val="Tahoma"/>
            <family val="2"/>
          </rPr>
          <t>Account_Balance_YTD(acctdept: {Map!C273})</t>
        </r>
      </text>
    </comment>
    <comment ref="E273" authorId="0" shapeId="0" xr:uid="{76C0CDBB-0C6A-449D-985C-FDB3F77D4526}">
      <text>
        <r>
          <rPr>
            <sz val="9"/>
            <color indexed="81"/>
            <rFont val="Tahoma"/>
            <family val="2"/>
          </rPr>
          <t>Account_Balance_YTD(acctdept: {Map!D273})</t>
        </r>
      </text>
    </comment>
    <comment ref="F273" authorId="0" shapeId="0" xr:uid="{A982D1B4-CD4A-4393-8EB5-CE2C0CD06255}">
      <text>
        <r>
          <rPr>
            <sz val="9"/>
            <color indexed="81"/>
            <rFont val="Tahoma"/>
            <family val="2"/>
          </rPr>
          <t>Account_Balance_YTD(acctdept: {Map!E273})</t>
        </r>
      </text>
    </comment>
    <comment ref="G273" authorId="0" shapeId="0" xr:uid="{ADCF0BB2-583A-4BA4-912C-4DB666C6D99C}">
      <text>
        <r>
          <rPr>
            <sz val="9"/>
            <color indexed="81"/>
            <rFont val="Tahoma"/>
            <family val="2"/>
          </rPr>
          <t>Account_Balance_YTD(acctdept: {Map!F273})</t>
        </r>
      </text>
    </comment>
    <comment ref="H273" authorId="0" shapeId="0" xr:uid="{2E6CB75A-084F-4E32-9C3E-176B9BF78FBB}">
      <text>
        <r>
          <rPr>
            <sz val="9"/>
            <color indexed="81"/>
            <rFont val="Tahoma"/>
            <family val="2"/>
          </rPr>
          <t>Account_Balance_YTD(acctdept: {Map!G273})</t>
        </r>
      </text>
    </comment>
    <comment ref="I273" authorId="0" shapeId="0" xr:uid="{919C104A-9A35-474D-BF1C-6F361C238668}">
      <text>
        <r>
          <rPr>
            <sz val="9"/>
            <color indexed="81"/>
            <rFont val="Tahoma"/>
            <family val="2"/>
          </rPr>
          <t>Account_Balance_YTD(acctdept: {Map!H273})</t>
        </r>
      </text>
    </comment>
    <comment ref="J273" authorId="0" shapeId="0" xr:uid="{742EC448-FD69-4579-93C9-A79B672961B5}">
      <text>
        <r>
          <rPr>
            <sz val="9"/>
            <color indexed="81"/>
            <rFont val="Tahoma"/>
            <family val="2"/>
          </rPr>
          <t>Account_Balance_YTD(acctdept: {Map!I273})</t>
        </r>
      </text>
    </comment>
    <comment ref="K273" authorId="0" shapeId="0" xr:uid="{40BA84BB-853D-4EDF-B9A0-80B3E41EFB16}">
      <text>
        <r>
          <rPr>
            <sz val="9"/>
            <color indexed="81"/>
            <rFont val="Tahoma"/>
            <family val="2"/>
          </rPr>
          <t>Account_Balance_YTD(acctdept: {Map!J273})</t>
        </r>
      </text>
    </comment>
    <comment ref="L273" authorId="0" shapeId="0" xr:uid="{52DA5EBC-E433-413E-958B-79FF07E5876F}">
      <text>
        <r>
          <rPr>
            <sz val="9"/>
            <color indexed="81"/>
            <rFont val="Tahoma"/>
            <family val="2"/>
          </rPr>
          <t>Account_Balance_YTD(acctdept: {Map!K273})</t>
        </r>
      </text>
    </comment>
    <comment ref="M273" authorId="0" shapeId="0" xr:uid="{77DDD18B-10A1-4380-9075-E80D3110C83A}">
      <text>
        <r>
          <rPr>
            <sz val="9"/>
            <color indexed="81"/>
            <rFont val="Tahoma"/>
            <family val="2"/>
          </rPr>
          <t>Account_Balance_YTD(acctdept: {Map!L273})</t>
        </r>
      </text>
    </comment>
    <comment ref="D274" authorId="0" shapeId="0" xr:uid="{E70DD1DC-B59A-4ACF-87D3-F8AE6638893E}">
      <text>
        <r>
          <rPr>
            <sz val="9"/>
            <color indexed="81"/>
            <rFont val="Tahoma"/>
            <family val="2"/>
          </rPr>
          <t>Account_Balance_YTD(acctdept: {Map!C274})</t>
        </r>
      </text>
    </comment>
    <comment ref="E274" authorId="0" shapeId="0" xr:uid="{2B6E2B7A-3C6D-4955-9625-F7AAC0FCDBC4}">
      <text>
        <r>
          <rPr>
            <sz val="9"/>
            <color indexed="81"/>
            <rFont val="Tahoma"/>
            <family val="2"/>
          </rPr>
          <t>Account_Balance_YTD(acctdept: {Map!D274})</t>
        </r>
      </text>
    </comment>
    <comment ref="F274" authorId="0" shapeId="0" xr:uid="{797324EE-9B59-4A9E-8DE5-3F491A4417CA}">
      <text>
        <r>
          <rPr>
            <sz val="9"/>
            <color indexed="81"/>
            <rFont val="Tahoma"/>
            <family val="2"/>
          </rPr>
          <t>Account_Balance_YTD(acctdept: {Map!E274})</t>
        </r>
      </text>
    </comment>
    <comment ref="G274" authorId="0" shapeId="0" xr:uid="{73EB7E02-D9F7-40AE-BA38-82948524FA4D}">
      <text>
        <r>
          <rPr>
            <sz val="9"/>
            <color indexed="81"/>
            <rFont val="Tahoma"/>
            <family val="2"/>
          </rPr>
          <t>Account_Balance_YTD(acctdept: {Map!F274})</t>
        </r>
      </text>
    </comment>
    <comment ref="H274" authorId="0" shapeId="0" xr:uid="{CDC04B57-ACB6-4FD4-8A17-546178D47457}">
      <text>
        <r>
          <rPr>
            <sz val="9"/>
            <color indexed="81"/>
            <rFont val="Tahoma"/>
            <family val="2"/>
          </rPr>
          <t>Account_Balance_YTD(acctdept: {Map!G274})</t>
        </r>
      </text>
    </comment>
    <comment ref="I274" authorId="0" shapeId="0" xr:uid="{9CECE57F-E0C3-4B20-9546-08B9E27C1BB3}">
      <text>
        <r>
          <rPr>
            <sz val="9"/>
            <color indexed="81"/>
            <rFont val="Tahoma"/>
            <family val="2"/>
          </rPr>
          <t>Account_Balance_YTD(acctdept: {Map!H274})</t>
        </r>
      </text>
    </comment>
    <comment ref="J274" authorId="0" shapeId="0" xr:uid="{AF1D5DA5-92B5-4FB5-8BE9-03D827DDBA0E}">
      <text>
        <r>
          <rPr>
            <sz val="9"/>
            <color indexed="81"/>
            <rFont val="Tahoma"/>
            <family val="2"/>
          </rPr>
          <t>Account_Balance_YTD(acctdept: {Map!I274})</t>
        </r>
      </text>
    </comment>
    <comment ref="K274" authorId="0" shapeId="0" xr:uid="{47EDD3FF-98B5-4986-8AAB-17D030A06F2C}">
      <text>
        <r>
          <rPr>
            <sz val="9"/>
            <color indexed="81"/>
            <rFont val="Tahoma"/>
            <family val="2"/>
          </rPr>
          <t>Account_Balance_YTD(acctdept: {Map!J274})</t>
        </r>
      </text>
    </comment>
    <comment ref="L274" authorId="0" shapeId="0" xr:uid="{4C3B96C4-4937-4E3D-AAE9-00BA50F35F43}">
      <text>
        <r>
          <rPr>
            <sz val="9"/>
            <color indexed="81"/>
            <rFont val="Tahoma"/>
            <family val="2"/>
          </rPr>
          <t>Account_Balance_YTD(acctdept: {Map!K274})</t>
        </r>
      </text>
    </comment>
    <comment ref="M274" authorId="0" shapeId="0" xr:uid="{36208123-488B-4A79-9047-BE6687BDB577}">
      <text>
        <r>
          <rPr>
            <sz val="9"/>
            <color indexed="81"/>
            <rFont val="Tahoma"/>
            <family val="2"/>
          </rPr>
          <t>Account_Balance_YTD(acctdept: {Map!L274})</t>
        </r>
      </text>
    </comment>
    <comment ref="D275" authorId="0" shapeId="0" xr:uid="{16B90CED-66BA-41A0-95E3-5FC6C88980CB}">
      <text>
        <r>
          <rPr>
            <sz val="9"/>
            <color indexed="81"/>
            <rFont val="Tahoma"/>
            <family val="2"/>
          </rPr>
          <t>Account_Balance_YTD(acctdept: {Map!C275})</t>
        </r>
      </text>
    </comment>
    <comment ref="E275" authorId="0" shapeId="0" xr:uid="{1741F0BD-B9D7-4D67-AACE-EF582F8D8A21}">
      <text>
        <r>
          <rPr>
            <sz val="9"/>
            <color indexed="81"/>
            <rFont val="Tahoma"/>
            <family val="2"/>
          </rPr>
          <t>Account_Balance_YTD(acctdept: {Map!D275})</t>
        </r>
      </text>
    </comment>
    <comment ref="F275" authorId="0" shapeId="0" xr:uid="{CE85725E-7700-4547-8D46-5DB8576DF27C}">
      <text>
        <r>
          <rPr>
            <sz val="9"/>
            <color indexed="81"/>
            <rFont val="Tahoma"/>
            <family val="2"/>
          </rPr>
          <t>Account_Balance_YTD(acctdept: {Map!E275})</t>
        </r>
      </text>
    </comment>
    <comment ref="G275" authorId="0" shapeId="0" xr:uid="{23D59BF0-AEF2-4747-B1E9-BAF17F56482A}">
      <text>
        <r>
          <rPr>
            <sz val="9"/>
            <color indexed="81"/>
            <rFont val="Tahoma"/>
            <family val="2"/>
          </rPr>
          <t>Account_Balance_YTD(acctdept: {Map!F275})</t>
        </r>
      </text>
    </comment>
    <comment ref="H275" authorId="0" shapeId="0" xr:uid="{84C2332E-57DA-435B-8AE8-030688AB399B}">
      <text>
        <r>
          <rPr>
            <sz val="9"/>
            <color indexed="81"/>
            <rFont val="Tahoma"/>
            <family val="2"/>
          </rPr>
          <t>Account_Balance_YTD(acctdept: {Map!G275})</t>
        </r>
      </text>
    </comment>
    <comment ref="I275" authorId="0" shapeId="0" xr:uid="{BB894AA4-B1DA-4242-8C28-C741BD6FC663}">
      <text>
        <r>
          <rPr>
            <sz val="9"/>
            <color indexed="81"/>
            <rFont val="Tahoma"/>
            <family val="2"/>
          </rPr>
          <t>Account_Balance_YTD(acctdept: {Map!H275})</t>
        </r>
      </text>
    </comment>
    <comment ref="J275" authorId="0" shapeId="0" xr:uid="{12FDAA06-FD89-4500-B787-6A237DC083C9}">
      <text>
        <r>
          <rPr>
            <sz val="9"/>
            <color indexed="81"/>
            <rFont val="Tahoma"/>
            <family val="2"/>
          </rPr>
          <t>Account_Balance_YTD(acctdept: {Map!I275})</t>
        </r>
      </text>
    </comment>
    <comment ref="K275" authorId="0" shapeId="0" xr:uid="{9D35E058-5C56-4CF8-A38E-F0F3B9AAF363}">
      <text>
        <r>
          <rPr>
            <sz val="9"/>
            <color indexed="81"/>
            <rFont val="Tahoma"/>
            <family val="2"/>
          </rPr>
          <t>Account_Balance_YTD(acctdept: {Map!J275})</t>
        </r>
      </text>
    </comment>
    <comment ref="L275" authorId="0" shapeId="0" xr:uid="{5EBB86F8-528E-4399-838E-63EC65983A37}">
      <text>
        <r>
          <rPr>
            <sz val="9"/>
            <color indexed="81"/>
            <rFont val="Tahoma"/>
            <family val="2"/>
          </rPr>
          <t>Account_Balance_YTD(acctdept: {Map!K275})</t>
        </r>
      </text>
    </comment>
    <comment ref="M275" authorId="0" shapeId="0" xr:uid="{44493B4C-FC3E-466F-9360-52E42ADDF793}">
      <text>
        <r>
          <rPr>
            <sz val="9"/>
            <color indexed="81"/>
            <rFont val="Tahoma"/>
            <family val="2"/>
          </rPr>
          <t>Account_Balance_YTD(acctdept: {Map!L275})</t>
        </r>
      </text>
    </comment>
    <comment ref="D276" authorId="0" shapeId="0" xr:uid="{DFEED6DA-8C25-455D-9E0C-0BB2E2AD01B8}">
      <text>
        <r>
          <rPr>
            <sz val="9"/>
            <color indexed="81"/>
            <rFont val="Tahoma"/>
            <family val="2"/>
          </rPr>
          <t>Account_Balance_YTD(acctdept: {Map!C276})</t>
        </r>
      </text>
    </comment>
    <comment ref="E276" authorId="0" shapeId="0" xr:uid="{6B28F6FA-6FB3-4473-B18C-456A4F058571}">
      <text>
        <r>
          <rPr>
            <sz val="9"/>
            <color indexed="81"/>
            <rFont val="Tahoma"/>
            <family val="2"/>
          </rPr>
          <t>Account_Balance_YTD(acctdept: {Map!D276})</t>
        </r>
      </text>
    </comment>
    <comment ref="F276" authorId="0" shapeId="0" xr:uid="{F2731454-86FE-4499-91A7-8DDBBA48C2C5}">
      <text>
        <r>
          <rPr>
            <sz val="9"/>
            <color indexed="81"/>
            <rFont val="Tahoma"/>
            <family val="2"/>
          </rPr>
          <t>Account_Balance_YTD(acctdept: {Map!E276})</t>
        </r>
      </text>
    </comment>
    <comment ref="G276" authorId="0" shapeId="0" xr:uid="{8FD5EA29-7331-4AB2-9B08-66F513DD534C}">
      <text>
        <r>
          <rPr>
            <sz val="9"/>
            <color indexed="81"/>
            <rFont val="Tahoma"/>
            <family val="2"/>
          </rPr>
          <t>Account_Balance_YTD(acctdept: {Map!F276})</t>
        </r>
      </text>
    </comment>
    <comment ref="H276" authorId="0" shapeId="0" xr:uid="{92BE17CC-BA3C-43AD-BC80-75CE1A24CF13}">
      <text>
        <r>
          <rPr>
            <sz val="9"/>
            <color indexed="81"/>
            <rFont val="Tahoma"/>
            <family val="2"/>
          </rPr>
          <t>Account_Balance_YTD(acctdept: {Map!G276})</t>
        </r>
      </text>
    </comment>
    <comment ref="I276" authorId="0" shapeId="0" xr:uid="{46973F32-DB58-4093-85DD-AB72BA2B547B}">
      <text>
        <r>
          <rPr>
            <sz val="9"/>
            <color indexed="81"/>
            <rFont val="Tahoma"/>
            <family val="2"/>
          </rPr>
          <t>Account_Balance_YTD(acctdept: {Map!H276})</t>
        </r>
      </text>
    </comment>
    <comment ref="J276" authorId="0" shapeId="0" xr:uid="{49A718A6-45D8-467B-B444-E1E857FA35ED}">
      <text>
        <r>
          <rPr>
            <sz val="9"/>
            <color indexed="81"/>
            <rFont val="Tahoma"/>
            <family val="2"/>
          </rPr>
          <t>Account_Balance_YTD(acctdept: {Map!I276})</t>
        </r>
      </text>
    </comment>
    <comment ref="K276" authorId="0" shapeId="0" xr:uid="{F796899A-2F37-440F-8644-AC24297FE900}">
      <text>
        <r>
          <rPr>
            <sz val="9"/>
            <color indexed="81"/>
            <rFont val="Tahoma"/>
            <family val="2"/>
          </rPr>
          <t>Account_Balance_YTD(acctdept: {Map!J276})</t>
        </r>
      </text>
    </comment>
    <comment ref="L276" authorId="0" shapeId="0" xr:uid="{34CCF1D9-403C-4B69-A2B9-34F8D76FD303}">
      <text>
        <r>
          <rPr>
            <sz val="9"/>
            <color indexed="81"/>
            <rFont val="Tahoma"/>
            <family val="2"/>
          </rPr>
          <t>Account_Balance_YTD(acctdept: {Map!K276})</t>
        </r>
      </text>
    </comment>
    <comment ref="M276" authorId="0" shapeId="0" xr:uid="{9882A627-571C-4126-A6A1-95E78980F146}">
      <text>
        <r>
          <rPr>
            <sz val="9"/>
            <color indexed="81"/>
            <rFont val="Tahoma"/>
            <family val="2"/>
          </rPr>
          <t>Account_Balance_YTD(acctdept: {Map!L276})</t>
        </r>
      </text>
    </comment>
    <comment ref="D277" authorId="0" shapeId="0" xr:uid="{136536DD-D520-4F94-8D90-BEC8D786FCE2}">
      <text>
        <r>
          <rPr>
            <sz val="9"/>
            <color indexed="81"/>
            <rFont val="Tahoma"/>
            <family val="2"/>
          </rPr>
          <t>Account_Balance_YTD(acctdept: {Map!C277})</t>
        </r>
      </text>
    </comment>
    <comment ref="E277" authorId="0" shapeId="0" xr:uid="{99FDFE7E-513E-4726-A8CE-3F1F93C25650}">
      <text>
        <r>
          <rPr>
            <sz val="9"/>
            <color indexed="81"/>
            <rFont val="Tahoma"/>
            <family val="2"/>
          </rPr>
          <t>Account_Balance_YTD(acctdept: {Map!D277})</t>
        </r>
      </text>
    </comment>
    <comment ref="F277" authorId="0" shapeId="0" xr:uid="{14C8DC40-9049-4953-940A-BDEBF933DEFD}">
      <text>
        <r>
          <rPr>
            <sz val="9"/>
            <color indexed="81"/>
            <rFont val="Tahoma"/>
            <family val="2"/>
          </rPr>
          <t>Account_Balance_YTD(acctdept: {Map!E277})</t>
        </r>
      </text>
    </comment>
    <comment ref="G277" authorId="0" shapeId="0" xr:uid="{EF9F4983-901C-40EB-AB38-C709324968BB}">
      <text>
        <r>
          <rPr>
            <sz val="9"/>
            <color indexed="81"/>
            <rFont val="Tahoma"/>
            <family val="2"/>
          </rPr>
          <t>Account_Balance_YTD(acctdept: {Map!F277})</t>
        </r>
      </text>
    </comment>
    <comment ref="H277" authorId="0" shapeId="0" xr:uid="{30A52686-E4A2-4223-84FD-A328C3291BB8}">
      <text>
        <r>
          <rPr>
            <sz val="9"/>
            <color indexed="81"/>
            <rFont val="Tahoma"/>
            <family val="2"/>
          </rPr>
          <t>Account_Balance_YTD(acctdept: {Map!G277})</t>
        </r>
      </text>
    </comment>
    <comment ref="I277" authorId="0" shapeId="0" xr:uid="{7F21FE4D-7E6C-4B8F-AD43-6A998C36C082}">
      <text>
        <r>
          <rPr>
            <sz val="9"/>
            <color indexed="81"/>
            <rFont val="Tahoma"/>
            <family val="2"/>
          </rPr>
          <t>Account_Balance_YTD(acctdept: {Map!H277})</t>
        </r>
      </text>
    </comment>
    <comment ref="J277" authorId="0" shapeId="0" xr:uid="{097753C9-BC21-4A67-AE7B-03A57E8714AE}">
      <text>
        <r>
          <rPr>
            <sz val="9"/>
            <color indexed="81"/>
            <rFont val="Tahoma"/>
            <family val="2"/>
          </rPr>
          <t>Account_Balance_YTD(acctdept: {Map!I277})</t>
        </r>
      </text>
    </comment>
    <comment ref="K277" authorId="0" shapeId="0" xr:uid="{F3B4A24B-A61B-4C7D-96D6-D60B506DF8B3}">
      <text>
        <r>
          <rPr>
            <sz val="9"/>
            <color indexed="81"/>
            <rFont val="Tahoma"/>
            <family val="2"/>
          </rPr>
          <t>Account_Balance_YTD(acctdept: {Map!J277})</t>
        </r>
      </text>
    </comment>
    <comment ref="L277" authorId="0" shapeId="0" xr:uid="{CEDC3B95-524D-4E7C-83F0-E39C12952E30}">
      <text>
        <r>
          <rPr>
            <sz val="9"/>
            <color indexed="81"/>
            <rFont val="Tahoma"/>
            <family val="2"/>
          </rPr>
          <t>Account_Balance_YTD(acctdept: {Map!K277})</t>
        </r>
      </text>
    </comment>
    <comment ref="M277" authorId="0" shapeId="0" xr:uid="{BBE97982-FE1C-45B7-BC11-102FFF8FB8A3}">
      <text>
        <r>
          <rPr>
            <sz val="9"/>
            <color indexed="81"/>
            <rFont val="Tahoma"/>
            <family val="2"/>
          </rPr>
          <t>Account_Balance_YTD(acctdept: {Map!L277})</t>
        </r>
      </text>
    </comment>
    <comment ref="D278" authorId="0" shapeId="0" xr:uid="{DB297FD9-C674-40FD-9684-A3714BF8CEB8}">
      <text>
        <r>
          <rPr>
            <sz val="9"/>
            <color indexed="81"/>
            <rFont val="Tahoma"/>
            <family val="2"/>
          </rPr>
          <t>Account_Balance_YTD(acctdept: {Map!C278})</t>
        </r>
      </text>
    </comment>
    <comment ref="E278" authorId="0" shapeId="0" xr:uid="{4CB50154-D79E-4ADF-90AC-973AD0DA3F07}">
      <text>
        <r>
          <rPr>
            <sz val="9"/>
            <color indexed="81"/>
            <rFont val="Tahoma"/>
            <family val="2"/>
          </rPr>
          <t>Account_Balance_YTD(acctdept: {Map!D278})</t>
        </r>
      </text>
    </comment>
    <comment ref="F278" authorId="0" shapeId="0" xr:uid="{B0C2F13B-FCC6-4408-A783-F17E23C8D62D}">
      <text>
        <r>
          <rPr>
            <sz val="9"/>
            <color indexed="81"/>
            <rFont val="Tahoma"/>
            <family val="2"/>
          </rPr>
          <t>Account_Balance_YTD(acctdept: {Map!E278})</t>
        </r>
      </text>
    </comment>
    <comment ref="G278" authorId="0" shapeId="0" xr:uid="{49CC9370-B201-48FA-B9E7-1E3554733E3F}">
      <text>
        <r>
          <rPr>
            <sz val="9"/>
            <color indexed="81"/>
            <rFont val="Tahoma"/>
            <family val="2"/>
          </rPr>
          <t>Account_Balance_YTD(acctdept: {Map!F278})</t>
        </r>
      </text>
    </comment>
    <comment ref="H278" authorId="0" shapeId="0" xr:uid="{D96886E9-4E76-4447-9E45-2F34E608CE2C}">
      <text>
        <r>
          <rPr>
            <sz val="9"/>
            <color indexed="81"/>
            <rFont val="Tahoma"/>
            <family val="2"/>
          </rPr>
          <t>Account_Balance_YTD(acctdept: {Map!G278})</t>
        </r>
      </text>
    </comment>
    <comment ref="I278" authorId="0" shapeId="0" xr:uid="{7D09FDB0-C740-40DC-97E5-E6B2F3E7026E}">
      <text>
        <r>
          <rPr>
            <sz val="9"/>
            <color indexed="81"/>
            <rFont val="Tahoma"/>
            <family val="2"/>
          </rPr>
          <t>Account_Balance_YTD(acctdept: {Map!H278})</t>
        </r>
      </text>
    </comment>
    <comment ref="J278" authorId="0" shapeId="0" xr:uid="{682717AE-13F4-49C2-BB4F-E10804DC7FB5}">
      <text>
        <r>
          <rPr>
            <sz val="9"/>
            <color indexed="81"/>
            <rFont val="Tahoma"/>
            <family val="2"/>
          </rPr>
          <t>Account_Balance_YTD(acctdept: {Map!I278})</t>
        </r>
      </text>
    </comment>
    <comment ref="K278" authorId="0" shapeId="0" xr:uid="{FDE91A06-47B3-4066-BC78-EE8F2A4AE77E}">
      <text>
        <r>
          <rPr>
            <sz val="9"/>
            <color indexed="81"/>
            <rFont val="Tahoma"/>
            <family val="2"/>
          </rPr>
          <t>Account_Balance_YTD(acctdept: {Map!J278})</t>
        </r>
      </text>
    </comment>
    <comment ref="L278" authorId="0" shapeId="0" xr:uid="{792B4326-E39A-4C85-8DFB-A92C41BC468B}">
      <text>
        <r>
          <rPr>
            <sz val="9"/>
            <color indexed="81"/>
            <rFont val="Tahoma"/>
            <family val="2"/>
          </rPr>
          <t>Account_Balance_YTD(acctdept: {Map!K278})</t>
        </r>
      </text>
    </comment>
    <comment ref="M278" authorId="0" shapeId="0" xr:uid="{0AF7D8EE-8903-4DD8-8491-598E1AC4DF8D}">
      <text>
        <r>
          <rPr>
            <sz val="9"/>
            <color indexed="81"/>
            <rFont val="Tahoma"/>
            <family val="2"/>
          </rPr>
          <t>Account_Balance_YTD(acctdept: {Map!L278})</t>
        </r>
      </text>
    </comment>
    <comment ref="D279" authorId="0" shapeId="0" xr:uid="{0C1636CB-6F53-4B47-8278-4B31C566F6E3}">
      <text>
        <r>
          <rPr>
            <sz val="9"/>
            <color indexed="81"/>
            <rFont val="Tahoma"/>
            <family val="2"/>
          </rPr>
          <t>Account_Balance_YTD(acctdept: {Map!C279})</t>
        </r>
      </text>
    </comment>
    <comment ref="E279" authorId="0" shapeId="0" xr:uid="{170925FC-4216-4D34-866B-D9905BA4AF6D}">
      <text>
        <r>
          <rPr>
            <sz val="9"/>
            <color indexed="81"/>
            <rFont val="Tahoma"/>
            <family val="2"/>
          </rPr>
          <t>Account_Balance_YTD(acctdept: {Map!D279})</t>
        </r>
      </text>
    </comment>
    <comment ref="F279" authorId="0" shapeId="0" xr:uid="{8D7A7A56-0856-441F-B7D7-F87AADA87DED}">
      <text>
        <r>
          <rPr>
            <sz val="9"/>
            <color indexed="81"/>
            <rFont val="Tahoma"/>
            <family val="2"/>
          </rPr>
          <t>Account_Balance_YTD(acctdept: {Map!E279})</t>
        </r>
      </text>
    </comment>
    <comment ref="G279" authorId="0" shapeId="0" xr:uid="{92068625-047D-49C5-82A2-3A0B99619CD2}">
      <text>
        <r>
          <rPr>
            <sz val="9"/>
            <color indexed="81"/>
            <rFont val="Tahoma"/>
            <family val="2"/>
          </rPr>
          <t>Account_Balance_YTD(acctdept: {Map!F279})</t>
        </r>
      </text>
    </comment>
    <comment ref="H279" authorId="0" shapeId="0" xr:uid="{44F5C5EE-30FB-4A2D-9BCD-D6F43D446210}">
      <text>
        <r>
          <rPr>
            <sz val="9"/>
            <color indexed="81"/>
            <rFont val="Tahoma"/>
            <family val="2"/>
          </rPr>
          <t>Account_Balance_YTD(acctdept: {Map!G279})</t>
        </r>
      </text>
    </comment>
    <comment ref="I279" authorId="0" shapeId="0" xr:uid="{519FA591-FDBD-4106-9439-7B5D0696BF8D}">
      <text>
        <r>
          <rPr>
            <sz val="9"/>
            <color indexed="81"/>
            <rFont val="Tahoma"/>
            <family val="2"/>
          </rPr>
          <t>Account_Balance_YTD(acctdept: {Map!H279})</t>
        </r>
      </text>
    </comment>
    <comment ref="J279" authorId="0" shapeId="0" xr:uid="{2403DC01-0273-43ED-8A1E-7CBE4DBB1866}">
      <text>
        <r>
          <rPr>
            <sz val="9"/>
            <color indexed="81"/>
            <rFont val="Tahoma"/>
            <family val="2"/>
          </rPr>
          <t>Account_Balance_YTD(acctdept: {Map!I279})</t>
        </r>
      </text>
    </comment>
    <comment ref="K279" authorId="0" shapeId="0" xr:uid="{FBD05C03-9297-493A-B7ED-93A59AF25F9B}">
      <text>
        <r>
          <rPr>
            <sz val="9"/>
            <color indexed="81"/>
            <rFont val="Tahoma"/>
            <family val="2"/>
          </rPr>
          <t>Account_Balance_YTD(acctdept: {Map!J279})</t>
        </r>
      </text>
    </comment>
    <comment ref="L279" authorId="0" shapeId="0" xr:uid="{44CE5025-E955-4E42-86D0-9EC82BECE6C4}">
      <text>
        <r>
          <rPr>
            <sz val="9"/>
            <color indexed="81"/>
            <rFont val="Tahoma"/>
            <family val="2"/>
          </rPr>
          <t>Account_Balance_YTD(acctdept: {Map!K279})</t>
        </r>
      </text>
    </comment>
    <comment ref="M279" authorId="0" shapeId="0" xr:uid="{E7986238-9CE2-4E98-84EA-53C85847AFCF}">
      <text>
        <r>
          <rPr>
            <sz val="9"/>
            <color indexed="81"/>
            <rFont val="Tahoma"/>
            <family val="2"/>
          </rPr>
          <t>Account_Balance_YTD(acctdept: {Map!L279})</t>
        </r>
      </text>
    </comment>
    <comment ref="D280" authorId="0" shapeId="0" xr:uid="{809E5378-4730-4B68-9582-BE1ACDBEBA60}">
      <text>
        <r>
          <rPr>
            <sz val="9"/>
            <color indexed="81"/>
            <rFont val="Tahoma"/>
            <family val="2"/>
          </rPr>
          <t>Account_Balance_YTD(acctdept: {Map!C280})</t>
        </r>
      </text>
    </comment>
    <comment ref="E280" authorId="0" shapeId="0" xr:uid="{717282DC-7839-4694-B8D8-08987C4DFCE4}">
      <text>
        <r>
          <rPr>
            <sz val="9"/>
            <color indexed="81"/>
            <rFont val="Tahoma"/>
            <family val="2"/>
          </rPr>
          <t>Account_Balance_YTD(acctdept: {Map!D280})</t>
        </r>
      </text>
    </comment>
    <comment ref="F280" authorId="0" shapeId="0" xr:uid="{FB364C38-351D-4994-B982-1F84BDC40F79}">
      <text>
        <r>
          <rPr>
            <sz val="9"/>
            <color indexed="81"/>
            <rFont val="Tahoma"/>
            <family val="2"/>
          </rPr>
          <t>Account_Balance_YTD(acctdept: {Map!E280})</t>
        </r>
      </text>
    </comment>
    <comment ref="G280" authorId="0" shapeId="0" xr:uid="{0584D224-AD2A-4818-983B-486F2EBA7AD1}">
      <text>
        <r>
          <rPr>
            <sz val="9"/>
            <color indexed="81"/>
            <rFont val="Tahoma"/>
            <family val="2"/>
          </rPr>
          <t>Account_Balance_YTD(acctdept: {Map!F280})</t>
        </r>
      </text>
    </comment>
    <comment ref="H280" authorId="0" shapeId="0" xr:uid="{B6E290A1-7029-4510-8FD5-6D552F40F9E4}">
      <text>
        <r>
          <rPr>
            <sz val="9"/>
            <color indexed="81"/>
            <rFont val="Tahoma"/>
            <family val="2"/>
          </rPr>
          <t>Account_Balance_YTD(acctdept: {Map!G280})</t>
        </r>
      </text>
    </comment>
    <comment ref="I280" authorId="0" shapeId="0" xr:uid="{69014AD1-04DC-4F48-9CDE-B9B36C81D3B2}">
      <text>
        <r>
          <rPr>
            <sz val="9"/>
            <color indexed="81"/>
            <rFont val="Tahoma"/>
            <family val="2"/>
          </rPr>
          <t>Account_Balance_YTD(acctdept: {Map!H280})</t>
        </r>
      </text>
    </comment>
    <comment ref="J280" authorId="0" shapeId="0" xr:uid="{77E5C9D7-FB4F-4B4C-AE95-3F3A893C22C1}">
      <text>
        <r>
          <rPr>
            <sz val="9"/>
            <color indexed="81"/>
            <rFont val="Tahoma"/>
            <family val="2"/>
          </rPr>
          <t>Account_Balance_YTD(acctdept: {Map!I280})</t>
        </r>
      </text>
    </comment>
    <comment ref="K280" authorId="0" shapeId="0" xr:uid="{B4CD8259-E48A-4F03-B197-17468BDACB8E}">
      <text>
        <r>
          <rPr>
            <sz val="9"/>
            <color indexed="81"/>
            <rFont val="Tahoma"/>
            <family val="2"/>
          </rPr>
          <t>Account_Balance_YTD(acctdept: {Map!J280})</t>
        </r>
      </text>
    </comment>
    <comment ref="L280" authorId="0" shapeId="0" xr:uid="{49701197-EA46-499E-A43C-F44F20A6FD1F}">
      <text>
        <r>
          <rPr>
            <sz val="9"/>
            <color indexed="81"/>
            <rFont val="Tahoma"/>
            <family val="2"/>
          </rPr>
          <t>Account_Balance_YTD(acctdept: {Map!K280})</t>
        </r>
      </text>
    </comment>
    <comment ref="M280" authorId="0" shapeId="0" xr:uid="{2107DC91-7B21-4585-91BA-375444E0EB04}">
      <text>
        <r>
          <rPr>
            <sz val="9"/>
            <color indexed="81"/>
            <rFont val="Tahoma"/>
            <family val="2"/>
          </rPr>
          <t>Account_Balance_YTD(acctdept: {Map!L280})</t>
        </r>
      </text>
    </comment>
    <comment ref="D281" authorId="0" shapeId="0" xr:uid="{923F0058-BEE3-4A18-B599-8234C626A39F}">
      <text>
        <r>
          <rPr>
            <sz val="9"/>
            <color indexed="81"/>
            <rFont val="Tahoma"/>
            <family val="2"/>
          </rPr>
          <t>Account_Balance_YTD(acctdept: {Map!C281})</t>
        </r>
      </text>
    </comment>
    <comment ref="E281" authorId="0" shapeId="0" xr:uid="{4F052FDC-B6A3-4DAB-8FBC-FF034E91388C}">
      <text>
        <r>
          <rPr>
            <sz val="9"/>
            <color indexed="81"/>
            <rFont val="Tahoma"/>
            <family val="2"/>
          </rPr>
          <t>Account_Balance_YTD(acctdept: {Map!D281})</t>
        </r>
      </text>
    </comment>
    <comment ref="F281" authorId="0" shapeId="0" xr:uid="{E38F7AC7-F142-4B25-8073-FB6353AF0172}">
      <text>
        <r>
          <rPr>
            <sz val="9"/>
            <color indexed="81"/>
            <rFont val="Tahoma"/>
            <family val="2"/>
          </rPr>
          <t>Account_Balance_YTD(acctdept: {Map!E281})</t>
        </r>
      </text>
    </comment>
    <comment ref="G281" authorId="0" shapeId="0" xr:uid="{D777B2C8-40EA-400F-8BA4-5EC0FF11D8D5}">
      <text>
        <r>
          <rPr>
            <sz val="9"/>
            <color indexed="81"/>
            <rFont val="Tahoma"/>
            <family val="2"/>
          </rPr>
          <t>Account_Balance_YTD(acctdept: {Map!F281})</t>
        </r>
      </text>
    </comment>
    <comment ref="H281" authorId="0" shapeId="0" xr:uid="{83D25878-6FD4-455B-AE15-F09809BA44EF}">
      <text>
        <r>
          <rPr>
            <sz val="9"/>
            <color indexed="81"/>
            <rFont val="Tahoma"/>
            <family val="2"/>
          </rPr>
          <t>Account_Balance_YTD(acctdept: {Map!G281})</t>
        </r>
      </text>
    </comment>
    <comment ref="I281" authorId="0" shapeId="0" xr:uid="{08F340F1-BC50-4588-BD98-D4A0AA379BC1}">
      <text>
        <r>
          <rPr>
            <sz val="9"/>
            <color indexed="81"/>
            <rFont val="Tahoma"/>
            <family val="2"/>
          </rPr>
          <t>Account_Balance_YTD(acctdept: {Map!H281})</t>
        </r>
      </text>
    </comment>
    <comment ref="J281" authorId="0" shapeId="0" xr:uid="{EEAD8F89-FA0C-4548-A23C-165181B9323A}">
      <text>
        <r>
          <rPr>
            <sz val="9"/>
            <color indexed="81"/>
            <rFont val="Tahoma"/>
            <family val="2"/>
          </rPr>
          <t>Account_Balance_YTD(acctdept: {Map!I281})</t>
        </r>
      </text>
    </comment>
    <comment ref="K281" authorId="0" shapeId="0" xr:uid="{FACB4598-8913-470A-B9AE-F939961B0348}">
      <text>
        <r>
          <rPr>
            <sz val="9"/>
            <color indexed="81"/>
            <rFont val="Tahoma"/>
            <family val="2"/>
          </rPr>
          <t>Account_Balance_YTD(acctdept: {Map!J281})</t>
        </r>
      </text>
    </comment>
    <comment ref="L281" authorId="0" shapeId="0" xr:uid="{A8A407B8-1CDC-4783-8F82-CE96D82E8B8B}">
      <text>
        <r>
          <rPr>
            <sz val="9"/>
            <color indexed="81"/>
            <rFont val="Tahoma"/>
            <family val="2"/>
          </rPr>
          <t>Account_Balance_YTD(acctdept: {Map!K281})</t>
        </r>
      </text>
    </comment>
    <comment ref="M281" authorId="0" shapeId="0" xr:uid="{B365EEEB-3C03-4FA3-9C49-65A90A7CE135}">
      <text>
        <r>
          <rPr>
            <sz val="9"/>
            <color indexed="81"/>
            <rFont val="Tahoma"/>
            <family val="2"/>
          </rPr>
          <t>Account_Balance_YTD(acctdept: {Map!L281})</t>
        </r>
      </text>
    </comment>
    <comment ref="D282" authorId="0" shapeId="0" xr:uid="{CDDE6650-7924-4299-A952-174F85FD2BB0}">
      <text>
        <r>
          <rPr>
            <sz val="9"/>
            <color indexed="81"/>
            <rFont val="Tahoma"/>
            <family val="2"/>
          </rPr>
          <t>Account_Balance_YTD(acctdept: {Map!C282})</t>
        </r>
      </text>
    </comment>
    <comment ref="E282" authorId="0" shapeId="0" xr:uid="{380C0E8C-EC05-47EA-B117-E84748EC66F2}">
      <text>
        <r>
          <rPr>
            <sz val="9"/>
            <color indexed="81"/>
            <rFont val="Tahoma"/>
            <family val="2"/>
          </rPr>
          <t>Account_Balance_YTD(acctdept: {Map!D282})</t>
        </r>
      </text>
    </comment>
    <comment ref="F282" authorId="0" shapeId="0" xr:uid="{EC6B5C18-439E-4DF7-A27B-D2DF3D61F679}">
      <text>
        <r>
          <rPr>
            <sz val="9"/>
            <color indexed="81"/>
            <rFont val="Tahoma"/>
            <family val="2"/>
          </rPr>
          <t>Account_Balance_YTD(acctdept: {Map!E282})</t>
        </r>
      </text>
    </comment>
    <comment ref="G282" authorId="0" shapeId="0" xr:uid="{EE707072-5CD5-48B0-B14A-1C44D0033582}">
      <text>
        <r>
          <rPr>
            <sz val="9"/>
            <color indexed="81"/>
            <rFont val="Tahoma"/>
            <family val="2"/>
          </rPr>
          <t>Account_Balance_YTD(acctdept: {Map!F282})</t>
        </r>
      </text>
    </comment>
    <comment ref="H282" authorId="0" shapeId="0" xr:uid="{A7DA721B-566B-48CC-B37E-16A876F6BBC8}">
      <text>
        <r>
          <rPr>
            <sz val="9"/>
            <color indexed="81"/>
            <rFont val="Tahoma"/>
            <family val="2"/>
          </rPr>
          <t>Account_Balance_YTD(acctdept: {Map!G282})</t>
        </r>
      </text>
    </comment>
    <comment ref="I282" authorId="0" shapeId="0" xr:uid="{693A9684-7E55-4A66-9083-44FEC1B7E7F4}">
      <text>
        <r>
          <rPr>
            <sz val="9"/>
            <color indexed="81"/>
            <rFont val="Tahoma"/>
            <family val="2"/>
          </rPr>
          <t>Account_Balance_YTD(acctdept: {Map!H282})</t>
        </r>
      </text>
    </comment>
    <comment ref="J282" authorId="0" shapeId="0" xr:uid="{9FA864D9-DD3B-4C25-87A2-C33C20AF8527}">
      <text>
        <r>
          <rPr>
            <sz val="9"/>
            <color indexed="81"/>
            <rFont val="Tahoma"/>
            <family val="2"/>
          </rPr>
          <t>Account_Balance_YTD(acctdept: {Map!I282})</t>
        </r>
      </text>
    </comment>
    <comment ref="K282" authorId="0" shapeId="0" xr:uid="{64B90ED1-4D93-4AC1-B017-B81B20FA1467}">
      <text>
        <r>
          <rPr>
            <sz val="9"/>
            <color indexed="81"/>
            <rFont val="Tahoma"/>
            <family val="2"/>
          </rPr>
          <t>Account_Balance_YTD(acctdept: {Map!J282})</t>
        </r>
      </text>
    </comment>
    <comment ref="L282" authorId="0" shapeId="0" xr:uid="{90DD322C-C3F4-465A-84B8-2E8E275D50DE}">
      <text>
        <r>
          <rPr>
            <sz val="9"/>
            <color indexed="81"/>
            <rFont val="Tahoma"/>
            <family val="2"/>
          </rPr>
          <t>Account_Balance_YTD(acctdept: {Map!K282})</t>
        </r>
      </text>
    </comment>
    <comment ref="M282" authorId="0" shapeId="0" xr:uid="{32253158-317C-4280-A0CF-25BA7F0046DA}">
      <text>
        <r>
          <rPr>
            <sz val="9"/>
            <color indexed="81"/>
            <rFont val="Tahoma"/>
            <family val="2"/>
          </rPr>
          <t>Account_Balance_YTD(acctdept: {Map!L282})</t>
        </r>
      </text>
    </comment>
    <comment ref="D283" authorId="0" shapeId="0" xr:uid="{0D4C6DAE-447C-4A5A-8513-584421A678B7}">
      <text>
        <r>
          <rPr>
            <sz val="9"/>
            <color indexed="81"/>
            <rFont val="Tahoma"/>
            <family val="2"/>
          </rPr>
          <t>Account_Balance_YTD(acctdept: {Map!C283})</t>
        </r>
      </text>
    </comment>
    <comment ref="E283" authorId="0" shapeId="0" xr:uid="{EBE0CBD0-253E-433E-885E-12DF1C2B432C}">
      <text>
        <r>
          <rPr>
            <sz val="9"/>
            <color indexed="81"/>
            <rFont val="Tahoma"/>
            <family val="2"/>
          </rPr>
          <t>Account_Balance_YTD(acctdept: {Map!D283})</t>
        </r>
      </text>
    </comment>
    <comment ref="F283" authorId="0" shapeId="0" xr:uid="{B55F86E5-D937-4514-B7DC-76FAF1F30BB8}">
      <text>
        <r>
          <rPr>
            <sz val="9"/>
            <color indexed="81"/>
            <rFont val="Tahoma"/>
            <family val="2"/>
          </rPr>
          <t>Account_Balance_YTD(acctdept: {Map!E283})</t>
        </r>
      </text>
    </comment>
    <comment ref="G283" authorId="0" shapeId="0" xr:uid="{9C42218F-6F59-43AD-95FB-9BADD7D78656}">
      <text>
        <r>
          <rPr>
            <sz val="9"/>
            <color indexed="81"/>
            <rFont val="Tahoma"/>
            <family val="2"/>
          </rPr>
          <t>Account_Balance_YTD(acctdept: {Map!F283})</t>
        </r>
      </text>
    </comment>
    <comment ref="H283" authorId="0" shapeId="0" xr:uid="{DE8E7068-0AE6-498E-86A8-0423758A6854}">
      <text>
        <r>
          <rPr>
            <sz val="9"/>
            <color indexed="81"/>
            <rFont val="Tahoma"/>
            <family val="2"/>
          </rPr>
          <t>Account_Balance_YTD(acctdept: {Map!G283})</t>
        </r>
      </text>
    </comment>
    <comment ref="I283" authorId="0" shapeId="0" xr:uid="{1C64B0D4-249D-4326-B77B-038CE1A898F9}">
      <text>
        <r>
          <rPr>
            <sz val="9"/>
            <color indexed="81"/>
            <rFont val="Tahoma"/>
            <family val="2"/>
          </rPr>
          <t>Account_Balance_YTD(acctdept: {Map!H283})</t>
        </r>
      </text>
    </comment>
    <comment ref="J283" authorId="0" shapeId="0" xr:uid="{917DF725-F263-4A68-B3E9-94081A7B5599}">
      <text>
        <r>
          <rPr>
            <sz val="9"/>
            <color indexed="81"/>
            <rFont val="Tahoma"/>
            <family val="2"/>
          </rPr>
          <t>Account_Balance_YTD(acctdept: {Map!I283})</t>
        </r>
      </text>
    </comment>
    <comment ref="K283" authorId="0" shapeId="0" xr:uid="{A15ACAC4-534A-4405-912D-4BAEF0650A7A}">
      <text>
        <r>
          <rPr>
            <sz val="9"/>
            <color indexed="81"/>
            <rFont val="Tahoma"/>
            <family val="2"/>
          </rPr>
          <t>Account_Balance_YTD(acctdept: {Map!J283})</t>
        </r>
      </text>
    </comment>
    <comment ref="L283" authorId="0" shapeId="0" xr:uid="{2675F967-4567-40AA-B310-03EB44AB5855}">
      <text>
        <r>
          <rPr>
            <sz val="9"/>
            <color indexed="81"/>
            <rFont val="Tahoma"/>
            <family val="2"/>
          </rPr>
          <t>Account_Balance_YTD(acctdept: {Map!K283})</t>
        </r>
      </text>
    </comment>
    <comment ref="M283" authorId="0" shapeId="0" xr:uid="{DA8CCB6E-DDA4-4693-B289-76038BDA1633}">
      <text>
        <r>
          <rPr>
            <sz val="9"/>
            <color indexed="81"/>
            <rFont val="Tahoma"/>
            <family val="2"/>
          </rPr>
          <t>Account_Balance_YTD(acctdept: {Map!L283})</t>
        </r>
      </text>
    </comment>
    <comment ref="D284" authorId="0" shapeId="0" xr:uid="{F7402E44-C5CE-46D0-A48F-19B7993B5F28}">
      <text>
        <r>
          <rPr>
            <sz val="9"/>
            <color indexed="81"/>
            <rFont val="Tahoma"/>
            <family val="2"/>
          </rPr>
          <t>Account_Balance_YTD(acctdept: {Map!C284})</t>
        </r>
      </text>
    </comment>
    <comment ref="E284" authorId="0" shapeId="0" xr:uid="{D390FD77-A12A-483E-AA78-E40D4FA65AA2}">
      <text>
        <r>
          <rPr>
            <sz val="9"/>
            <color indexed="81"/>
            <rFont val="Tahoma"/>
            <family val="2"/>
          </rPr>
          <t>Account_Balance_YTD(acctdept: {Map!D284})</t>
        </r>
      </text>
    </comment>
    <comment ref="F284" authorId="0" shapeId="0" xr:uid="{DCC86C8F-81B1-4FBE-AFBD-549FA870660C}">
      <text>
        <r>
          <rPr>
            <sz val="9"/>
            <color indexed="81"/>
            <rFont val="Tahoma"/>
            <family val="2"/>
          </rPr>
          <t>Account_Balance_YTD(acctdept: {Map!E284})</t>
        </r>
      </text>
    </comment>
    <comment ref="G284" authorId="0" shapeId="0" xr:uid="{B7B73EE0-F7DE-4EEE-988E-69DDA2AE280A}">
      <text>
        <r>
          <rPr>
            <sz val="9"/>
            <color indexed="81"/>
            <rFont val="Tahoma"/>
            <family val="2"/>
          </rPr>
          <t>Account_Balance_YTD(acctdept: {Map!F284})</t>
        </r>
      </text>
    </comment>
    <comment ref="H284" authorId="0" shapeId="0" xr:uid="{34FFAF4C-C25B-4538-9295-65E686C56CB5}">
      <text>
        <r>
          <rPr>
            <sz val="9"/>
            <color indexed="81"/>
            <rFont val="Tahoma"/>
            <family val="2"/>
          </rPr>
          <t>Account_Balance_YTD(acctdept: {Map!G284})</t>
        </r>
      </text>
    </comment>
    <comment ref="I284" authorId="0" shapeId="0" xr:uid="{E6E7131A-2111-4E1C-B813-7D47F4DB66EE}">
      <text>
        <r>
          <rPr>
            <sz val="9"/>
            <color indexed="81"/>
            <rFont val="Tahoma"/>
            <family val="2"/>
          </rPr>
          <t>Account_Balance_YTD(acctdept: {Map!H284})</t>
        </r>
      </text>
    </comment>
    <comment ref="J284" authorId="0" shapeId="0" xr:uid="{850E1975-828C-453E-9B17-8D7193E7494F}">
      <text>
        <r>
          <rPr>
            <sz val="9"/>
            <color indexed="81"/>
            <rFont val="Tahoma"/>
            <family val="2"/>
          </rPr>
          <t>Account_Balance_YTD(acctdept: {Map!I284})</t>
        </r>
      </text>
    </comment>
    <comment ref="K284" authorId="0" shapeId="0" xr:uid="{65CDB144-5BE7-46A3-AD94-D79932215820}">
      <text>
        <r>
          <rPr>
            <sz val="9"/>
            <color indexed="81"/>
            <rFont val="Tahoma"/>
            <family val="2"/>
          </rPr>
          <t>Account_Balance_YTD(acctdept: {Map!J284})</t>
        </r>
      </text>
    </comment>
    <comment ref="L284" authorId="0" shapeId="0" xr:uid="{41EE86C9-34BD-46BB-B84C-7161AAB90BDC}">
      <text>
        <r>
          <rPr>
            <sz val="9"/>
            <color indexed="81"/>
            <rFont val="Tahoma"/>
            <family val="2"/>
          </rPr>
          <t>Account_Balance_YTD(acctdept: {Map!K284})</t>
        </r>
      </text>
    </comment>
    <comment ref="M284" authorId="0" shapeId="0" xr:uid="{A93DFA69-905D-4576-B697-B11491058EFC}">
      <text>
        <r>
          <rPr>
            <sz val="9"/>
            <color indexed="81"/>
            <rFont val="Tahoma"/>
            <family val="2"/>
          </rPr>
          <t>Account_Balance_YTD(acctdept: {Map!L284})</t>
        </r>
      </text>
    </comment>
    <comment ref="D285" authorId="0" shapeId="0" xr:uid="{9B6BA650-CEA3-4AC2-B88D-F921384804E4}">
      <text>
        <r>
          <rPr>
            <sz val="9"/>
            <color indexed="81"/>
            <rFont val="Tahoma"/>
            <family val="2"/>
          </rPr>
          <t>Account_Balance_YTD(acctdept: {Map!C285})</t>
        </r>
      </text>
    </comment>
    <comment ref="E285" authorId="0" shapeId="0" xr:uid="{59FACE41-4EDC-4514-A7BD-37826C5C532E}">
      <text>
        <r>
          <rPr>
            <sz val="9"/>
            <color indexed="81"/>
            <rFont val="Tahoma"/>
            <family val="2"/>
          </rPr>
          <t>Account_Balance_YTD(acctdept: {Map!D285})</t>
        </r>
      </text>
    </comment>
    <comment ref="F285" authorId="0" shapeId="0" xr:uid="{01FC8FE3-C78E-40CC-BE7A-ADE63073758B}">
      <text>
        <r>
          <rPr>
            <sz val="9"/>
            <color indexed="81"/>
            <rFont val="Tahoma"/>
            <family val="2"/>
          </rPr>
          <t>Account_Balance_YTD(acctdept: {Map!E285})</t>
        </r>
      </text>
    </comment>
    <comment ref="G285" authorId="0" shapeId="0" xr:uid="{7025E752-4370-48B0-AB0F-153787413862}">
      <text>
        <r>
          <rPr>
            <sz val="9"/>
            <color indexed="81"/>
            <rFont val="Tahoma"/>
            <family val="2"/>
          </rPr>
          <t>Account_Balance_YTD(acctdept: {Map!F285})</t>
        </r>
      </text>
    </comment>
    <comment ref="H285" authorId="0" shapeId="0" xr:uid="{A7646A9C-7A73-4B4F-8846-FD0BA584A259}">
      <text>
        <r>
          <rPr>
            <sz val="9"/>
            <color indexed="81"/>
            <rFont val="Tahoma"/>
            <family val="2"/>
          </rPr>
          <t>Account_Balance_YTD(acctdept: {Map!G285})</t>
        </r>
      </text>
    </comment>
    <comment ref="I285" authorId="0" shapeId="0" xr:uid="{507165E7-47BC-4F02-AABE-2802131EBD8C}">
      <text>
        <r>
          <rPr>
            <sz val="9"/>
            <color indexed="81"/>
            <rFont val="Tahoma"/>
            <family val="2"/>
          </rPr>
          <t>Account_Balance_YTD(acctdept: {Map!H285})</t>
        </r>
      </text>
    </comment>
    <comment ref="J285" authorId="0" shapeId="0" xr:uid="{5E13980D-5E4F-44DB-81CE-C8FCD3D90EA3}">
      <text>
        <r>
          <rPr>
            <sz val="9"/>
            <color indexed="81"/>
            <rFont val="Tahoma"/>
            <family val="2"/>
          </rPr>
          <t>Account_Balance_YTD(acctdept: {Map!I285})</t>
        </r>
      </text>
    </comment>
    <comment ref="K285" authorId="0" shapeId="0" xr:uid="{A887C764-9903-4227-B11A-7EE403FDF0E2}">
      <text>
        <r>
          <rPr>
            <sz val="9"/>
            <color indexed="81"/>
            <rFont val="Tahoma"/>
            <family val="2"/>
          </rPr>
          <t>Account_Balance_YTD(acctdept: {Map!J285})</t>
        </r>
      </text>
    </comment>
    <comment ref="L285" authorId="0" shapeId="0" xr:uid="{92745690-C3AB-4A49-9403-94CB6FE061AA}">
      <text>
        <r>
          <rPr>
            <sz val="9"/>
            <color indexed="81"/>
            <rFont val="Tahoma"/>
            <family val="2"/>
          </rPr>
          <t>Account_Balance_YTD(acctdept: {Map!K285})</t>
        </r>
      </text>
    </comment>
    <comment ref="M285" authorId="0" shapeId="0" xr:uid="{567C009B-B481-412B-A638-06D54B71EA3D}">
      <text>
        <r>
          <rPr>
            <sz val="9"/>
            <color indexed="81"/>
            <rFont val="Tahoma"/>
            <family val="2"/>
          </rPr>
          <t>Account_Balance_YTD(acctdept: {Map!L285})</t>
        </r>
      </text>
    </comment>
    <comment ref="D286" authorId="0" shapeId="0" xr:uid="{CABAD909-E965-4B61-9FA5-86512B64C794}">
      <text>
        <r>
          <rPr>
            <sz val="9"/>
            <color indexed="81"/>
            <rFont val="Tahoma"/>
            <family val="2"/>
          </rPr>
          <t>Account_Balance_YTD(acctdept: {Map!C286})</t>
        </r>
      </text>
    </comment>
    <comment ref="E286" authorId="0" shapeId="0" xr:uid="{27D8FF5B-7CBA-4896-9E64-F9ADB85E9864}">
      <text>
        <r>
          <rPr>
            <sz val="9"/>
            <color indexed="81"/>
            <rFont val="Tahoma"/>
            <family val="2"/>
          </rPr>
          <t>Account_Balance_YTD(acctdept: {Map!D286})</t>
        </r>
      </text>
    </comment>
    <comment ref="F286" authorId="0" shapeId="0" xr:uid="{AB6A4CD2-F63D-4CD0-948B-686366B251F9}">
      <text>
        <r>
          <rPr>
            <sz val="9"/>
            <color indexed="81"/>
            <rFont val="Tahoma"/>
            <family val="2"/>
          </rPr>
          <t>Account_Balance_YTD(acctdept: {Map!E286})</t>
        </r>
      </text>
    </comment>
    <comment ref="G286" authorId="0" shapeId="0" xr:uid="{F85F4446-A4B0-486B-A8A8-26B73E09813F}">
      <text>
        <r>
          <rPr>
            <sz val="9"/>
            <color indexed="81"/>
            <rFont val="Tahoma"/>
            <family val="2"/>
          </rPr>
          <t>Account_Balance_YTD(acctdept: {Map!F286})</t>
        </r>
      </text>
    </comment>
    <comment ref="H286" authorId="0" shapeId="0" xr:uid="{8115C8B2-6BC5-49A4-9CEF-56EFC0C99B72}">
      <text>
        <r>
          <rPr>
            <sz val="9"/>
            <color indexed="81"/>
            <rFont val="Tahoma"/>
            <family val="2"/>
          </rPr>
          <t>Account_Balance_YTD(acctdept: {Map!G286})</t>
        </r>
      </text>
    </comment>
    <comment ref="I286" authorId="0" shapeId="0" xr:uid="{EBC2A545-413F-4261-A1E1-8E03CC6549D0}">
      <text>
        <r>
          <rPr>
            <sz val="9"/>
            <color indexed="81"/>
            <rFont val="Tahoma"/>
            <family val="2"/>
          </rPr>
          <t>Account_Balance_YTD(acctdept: {Map!H286})</t>
        </r>
      </text>
    </comment>
    <comment ref="J286" authorId="0" shapeId="0" xr:uid="{50E8133C-B020-4E64-AC5E-7569B1A7DDFF}">
      <text>
        <r>
          <rPr>
            <sz val="9"/>
            <color indexed="81"/>
            <rFont val="Tahoma"/>
            <family val="2"/>
          </rPr>
          <t>Account_Balance_YTD(acctdept: {Map!I286})</t>
        </r>
      </text>
    </comment>
    <comment ref="K286" authorId="0" shapeId="0" xr:uid="{1DA30B98-6696-4420-BEA3-FFF10E1863FA}">
      <text>
        <r>
          <rPr>
            <sz val="9"/>
            <color indexed="81"/>
            <rFont val="Tahoma"/>
            <family val="2"/>
          </rPr>
          <t>Account_Balance_YTD(acctdept: {Map!J286})</t>
        </r>
      </text>
    </comment>
    <comment ref="L286" authorId="0" shapeId="0" xr:uid="{F709B15D-965D-4054-9B44-E1ACEB87FA5F}">
      <text>
        <r>
          <rPr>
            <sz val="9"/>
            <color indexed="81"/>
            <rFont val="Tahoma"/>
            <family val="2"/>
          </rPr>
          <t>Account_Balance_YTD(acctdept: {Map!K286})</t>
        </r>
      </text>
    </comment>
    <comment ref="M286" authorId="0" shapeId="0" xr:uid="{CFF1EF39-4F13-4D4F-AA13-958D3EB0B053}">
      <text>
        <r>
          <rPr>
            <sz val="9"/>
            <color indexed="81"/>
            <rFont val="Tahoma"/>
            <family val="2"/>
          </rPr>
          <t>Account_Balance_YTD(acctdept: {Map!L286})</t>
        </r>
      </text>
    </comment>
    <comment ref="D287" authorId="0" shapeId="0" xr:uid="{3D252236-5A3B-419C-A0E8-10A3C7E48598}">
      <text>
        <r>
          <rPr>
            <sz val="9"/>
            <color indexed="81"/>
            <rFont val="Tahoma"/>
            <family val="2"/>
          </rPr>
          <t>Account_Balance_YTD(acctdept: {Map!C287})</t>
        </r>
      </text>
    </comment>
    <comment ref="E287" authorId="0" shapeId="0" xr:uid="{3419D1F7-56CB-47CD-87D9-730536B5DEBB}">
      <text>
        <r>
          <rPr>
            <sz val="9"/>
            <color indexed="81"/>
            <rFont val="Tahoma"/>
            <family val="2"/>
          </rPr>
          <t>Account_Balance_YTD(acctdept: {Map!D287})</t>
        </r>
      </text>
    </comment>
    <comment ref="F287" authorId="0" shapeId="0" xr:uid="{A5B47CD9-4EFE-4AB5-92FE-378ACC6750CE}">
      <text>
        <r>
          <rPr>
            <sz val="9"/>
            <color indexed="81"/>
            <rFont val="Tahoma"/>
            <family val="2"/>
          </rPr>
          <t>Account_Balance_YTD(acctdept: {Map!E287})</t>
        </r>
      </text>
    </comment>
    <comment ref="G287" authorId="0" shapeId="0" xr:uid="{8D69B1D8-F0C9-4E7B-8025-8C88F03255EE}">
      <text>
        <r>
          <rPr>
            <sz val="9"/>
            <color indexed="81"/>
            <rFont val="Tahoma"/>
            <family val="2"/>
          </rPr>
          <t>Account_Balance_YTD(acctdept: {Map!F287})</t>
        </r>
      </text>
    </comment>
    <comment ref="H287" authorId="0" shapeId="0" xr:uid="{05068C07-F929-417B-97A6-5504295D1CF7}">
      <text>
        <r>
          <rPr>
            <sz val="9"/>
            <color indexed="81"/>
            <rFont val="Tahoma"/>
            <family val="2"/>
          </rPr>
          <t>Account_Balance_YTD(acctdept: {Map!G287})</t>
        </r>
      </text>
    </comment>
    <comment ref="I287" authorId="0" shapeId="0" xr:uid="{6D37B3AA-4D0D-4076-9567-6601257ACBB4}">
      <text>
        <r>
          <rPr>
            <sz val="9"/>
            <color indexed="81"/>
            <rFont val="Tahoma"/>
            <family val="2"/>
          </rPr>
          <t>Account_Balance_YTD(acctdept: {Map!H287})</t>
        </r>
      </text>
    </comment>
    <comment ref="J287" authorId="0" shapeId="0" xr:uid="{92963E36-C2DA-4FA4-BC56-82C4560213D6}">
      <text>
        <r>
          <rPr>
            <sz val="9"/>
            <color indexed="81"/>
            <rFont val="Tahoma"/>
            <family val="2"/>
          </rPr>
          <t>Account_Balance_YTD(acctdept: {Map!I287})</t>
        </r>
      </text>
    </comment>
    <comment ref="K287" authorId="0" shapeId="0" xr:uid="{65531CB3-4785-48CA-8AA9-E2EC6E3CB1F5}">
      <text>
        <r>
          <rPr>
            <sz val="9"/>
            <color indexed="81"/>
            <rFont val="Tahoma"/>
            <family val="2"/>
          </rPr>
          <t>Account_Balance_YTD(acctdept: {Map!J287})</t>
        </r>
      </text>
    </comment>
    <comment ref="L287" authorId="0" shapeId="0" xr:uid="{D384461C-4F5F-41CE-BFF9-0FE69F6AC29B}">
      <text>
        <r>
          <rPr>
            <sz val="9"/>
            <color indexed="81"/>
            <rFont val="Tahoma"/>
            <family val="2"/>
          </rPr>
          <t>Account_Balance_YTD(acctdept: {Map!K287})</t>
        </r>
      </text>
    </comment>
    <comment ref="M287" authorId="0" shapeId="0" xr:uid="{2C3F8895-6F50-462E-A65B-E6037D785239}">
      <text>
        <r>
          <rPr>
            <sz val="9"/>
            <color indexed="81"/>
            <rFont val="Tahoma"/>
            <family val="2"/>
          </rPr>
          <t>Account_Balance_YTD(acctdept: {Map!L287})</t>
        </r>
      </text>
    </comment>
    <comment ref="D288" authorId="0" shapeId="0" xr:uid="{2479FF0E-17C4-4ED2-B661-C42BCFFCF9EF}">
      <text>
        <r>
          <rPr>
            <sz val="9"/>
            <color indexed="81"/>
            <rFont val="Tahoma"/>
            <family val="2"/>
          </rPr>
          <t>Account_Balance_YTD(acctdept: {Map!C288})</t>
        </r>
      </text>
    </comment>
    <comment ref="E288" authorId="0" shapeId="0" xr:uid="{D46A8F0D-AD20-4210-9071-5CB1053F5B9E}">
      <text>
        <r>
          <rPr>
            <sz val="9"/>
            <color indexed="81"/>
            <rFont val="Tahoma"/>
            <family val="2"/>
          </rPr>
          <t>Account_Balance_YTD(acctdept: {Map!D288})</t>
        </r>
      </text>
    </comment>
    <comment ref="F288" authorId="0" shapeId="0" xr:uid="{7DCFF51C-F06C-4A25-BDC2-026BBAA9ED94}">
      <text>
        <r>
          <rPr>
            <sz val="9"/>
            <color indexed="81"/>
            <rFont val="Tahoma"/>
            <family val="2"/>
          </rPr>
          <t>Account_Balance_YTD(acctdept: {Map!E288})</t>
        </r>
      </text>
    </comment>
    <comment ref="G288" authorId="0" shapeId="0" xr:uid="{64DD8B44-9EAF-49DD-8A78-2C7A5FFF34FE}">
      <text>
        <r>
          <rPr>
            <sz val="9"/>
            <color indexed="81"/>
            <rFont val="Tahoma"/>
            <family val="2"/>
          </rPr>
          <t>Account_Balance_YTD(acctdept: {Map!F288})</t>
        </r>
      </text>
    </comment>
    <comment ref="H288" authorId="0" shapeId="0" xr:uid="{BA8EC475-B05B-451D-A73B-571730F5A383}">
      <text>
        <r>
          <rPr>
            <sz val="9"/>
            <color indexed="81"/>
            <rFont val="Tahoma"/>
            <family val="2"/>
          </rPr>
          <t>Account_Balance_YTD(acctdept: {Map!G288})</t>
        </r>
      </text>
    </comment>
    <comment ref="I288" authorId="0" shapeId="0" xr:uid="{AEA9D79F-D74D-4BBE-91D8-F925D1C6E773}">
      <text>
        <r>
          <rPr>
            <sz val="9"/>
            <color indexed="81"/>
            <rFont val="Tahoma"/>
            <family val="2"/>
          </rPr>
          <t>Account_Balance_YTD(acctdept: {Map!H288})</t>
        </r>
      </text>
    </comment>
    <comment ref="J288" authorId="0" shapeId="0" xr:uid="{7135A4FB-69DE-42F0-98D0-AFC72EEFCE58}">
      <text>
        <r>
          <rPr>
            <sz val="9"/>
            <color indexed="81"/>
            <rFont val="Tahoma"/>
            <family val="2"/>
          </rPr>
          <t>Account_Balance_YTD(acctdept: {Map!I288})</t>
        </r>
      </text>
    </comment>
    <comment ref="K288" authorId="0" shapeId="0" xr:uid="{05957547-C0D3-40CF-842E-A99EE3C83F2F}">
      <text>
        <r>
          <rPr>
            <sz val="9"/>
            <color indexed="81"/>
            <rFont val="Tahoma"/>
            <family val="2"/>
          </rPr>
          <t>Account_Balance_YTD(acctdept: {Map!J288})</t>
        </r>
      </text>
    </comment>
    <comment ref="L288" authorId="0" shapeId="0" xr:uid="{0F010121-469A-47FA-A5E1-DD96347BA0C2}">
      <text>
        <r>
          <rPr>
            <sz val="9"/>
            <color indexed="81"/>
            <rFont val="Tahoma"/>
            <family val="2"/>
          </rPr>
          <t>Account_Balance_YTD(acctdept: {Map!K288})</t>
        </r>
      </text>
    </comment>
    <comment ref="M288" authorId="0" shapeId="0" xr:uid="{FB3C92EA-8857-49E7-A12B-D00B3D2F276F}">
      <text>
        <r>
          <rPr>
            <sz val="9"/>
            <color indexed="81"/>
            <rFont val="Tahoma"/>
            <family val="2"/>
          </rPr>
          <t>Account_Balance_YTD(acctdept: {Map!L288})</t>
        </r>
      </text>
    </comment>
    <comment ref="D289" authorId="0" shapeId="0" xr:uid="{A6CD65BB-1E3E-4D64-9C5F-D3D35AA3661C}">
      <text>
        <r>
          <rPr>
            <sz val="9"/>
            <color indexed="81"/>
            <rFont val="Tahoma"/>
            <family val="2"/>
          </rPr>
          <t>Account_Balance_YTD(acctdept: {Map!C289})</t>
        </r>
      </text>
    </comment>
    <comment ref="E289" authorId="0" shapeId="0" xr:uid="{71D65CD3-D485-4294-B03A-01C6B575690E}">
      <text>
        <r>
          <rPr>
            <sz val="9"/>
            <color indexed="81"/>
            <rFont val="Tahoma"/>
            <family val="2"/>
          </rPr>
          <t>Account_Balance_YTD(acctdept: {Map!D289})</t>
        </r>
      </text>
    </comment>
    <comment ref="F289" authorId="0" shapeId="0" xr:uid="{57EBBA47-93A4-4A25-80A5-1B72D7CB1760}">
      <text>
        <r>
          <rPr>
            <sz val="9"/>
            <color indexed="81"/>
            <rFont val="Tahoma"/>
            <family val="2"/>
          </rPr>
          <t>Account_Balance_YTD(acctdept: {Map!E289})</t>
        </r>
      </text>
    </comment>
    <comment ref="G289" authorId="0" shapeId="0" xr:uid="{E5E43EC8-EFA4-41AC-AECA-1C139AACBF18}">
      <text>
        <r>
          <rPr>
            <sz val="9"/>
            <color indexed="81"/>
            <rFont val="Tahoma"/>
            <family val="2"/>
          </rPr>
          <t>Account_Balance_YTD(acctdept: {Map!F289})</t>
        </r>
      </text>
    </comment>
    <comment ref="H289" authorId="0" shapeId="0" xr:uid="{38EA5A2F-283B-4DC8-A3D3-E2E78D7C2019}">
      <text>
        <r>
          <rPr>
            <sz val="9"/>
            <color indexed="81"/>
            <rFont val="Tahoma"/>
            <family val="2"/>
          </rPr>
          <t>Account_Balance_YTD(acctdept: {Map!G289})</t>
        </r>
      </text>
    </comment>
    <comment ref="I289" authorId="0" shapeId="0" xr:uid="{CD2945F6-32BB-418D-A409-7E956CE455D6}">
      <text>
        <r>
          <rPr>
            <sz val="9"/>
            <color indexed="81"/>
            <rFont val="Tahoma"/>
            <family val="2"/>
          </rPr>
          <t>Account_Balance_YTD(acctdept: {Map!H289})</t>
        </r>
      </text>
    </comment>
    <comment ref="J289" authorId="0" shapeId="0" xr:uid="{59ADEECA-A41E-4203-B9FF-9B8E2551F991}">
      <text>
        <r>
          <rPr>
            <sz val="9"/>
            <color indexed="81"/>
            <rFont val="Tahoma"/>
            <family val="2"/>
          </rPr>
          <t>Account_Balance_YTD(acctdept: {Map!I289})</t>
        </r>
      </text>
    </comment>
    <comment ref="K289" authorId="0" shapeId="0" xr:uid="{9D563F9B-C675-4B33-8A3E-7F98E1629CA8}">
      <text>
        <r>
          <rPr>
            <sz val="9"/>
            <color indexed="81"/>
            <rFont val="Tahoma"/>
            <family val="2"/>
          </rPr>
          <t>Account_Balance_YTD(acctdept: {Map!J289})</t>
        </r>
      </text>
    </comment>
    <comment ref="L289" authorId="0" shapeId="0" xr:uid="{65EE91BE-455B-4940-9CB7-7CA59A4E6695}">
      <text>
        <r>
          <rPr>
            <sz val="9"/>
            <color indexed="81"/>
            <rFont val="Tahoma"/>
            <family val="2"/>
          </rPr>
          <t>Account_Balance_YTD(acctdept: {Map!K289})</t>
        </r>
      </text>
    </comment>
    <comment ref="M289" authorId="0" shapeId="0" xr:uid="{805627A5-4C67-4790-A325-E33A45ED50D1}">
      <text>
        <r>
          <rPr>
            <sz val="9"/>
            <color indexed="81"/>
            <rFont val="Tahoma"/>
            <family val="2"/>
          </rPr>
          <t>Account_Balance_YTD(acctdept: {Map!L289})</t>
        </r>
      </text>
    </comment>
    <comment ref="D290" authorId="0" shapeId="0" xr:uid="{FCB8B8CA-F978-4530-B066-2948406ECAAC}">
      <text>
        <r>
          <rPr>
            <sz val="9"/>
            <color indexed="81"/>
            <rFont val="Tahoma"/>
            <family val="2"/>
          </rPr>
          <t>Account_Balance_YTD(acctdept: {Map!C290})</t>
        </r>
      </text>
    </comment>
    <comment ref="E290" authorId="0" shapeId="0" xr:uid="{B62714BE-D2BC-47EB-8A84-CC6DAFD33997}">
      <text>
        <r>
          <rPr>
            <sz val="9"/>
            <color indexed="81"/>
            <rFont val="Tahoma"/>
            <family val="2"/>
          </rPr>
          <t>Account_Balance_YTD(acctdept: {Map!D290})</t>
        </r>
      </text>
    </comment>
    <comment ref="F290" authorId="0" shapeId="0" xr:uid="{74924E95-DACC-4C3F-A088-90C618900E6F}">
      <text>
        <r>
          <rPr>
            <sz val="9"/>
            <color indexed="81"/>
            <rFont val="Tahoma"/>
            <family val="2"/>
          </rPr>
          <t>Account_Balance_YTD(acctdept: {Map!E290})</t>
        </r>
      </text>
    </comment>
    <comment ref="G290" authorId="0" shapeId="0" xr:uid="{8E7B9D05-F8C1-45F2-B5E4-085819C73D48}">
      <text>
        <r>
          <rPr>
            <sz val="9"/>
            <color indexed="81"/>
            <rFont val="Tahoma"/>
            <family val="2"/>
          </rPr>
          <t>Account_Balance_YTD(acctdept: {Map!F290})</t>
        </r>
      </text>
    </comment>
    <comment ref="H290" authorId="0" shapeId="0" xr:uid="{9EDEFD74-6689-4C23-9B48-6D63CF6E1359}">
      <text>
        <r>
          <rPr>
            <sz val="9"/>
            <color indexed="81"/>
            <rFont val="Tahoma"/>
            <family val="2"/>
          </rPr>
          <t>Account_Balance_YTD(acctdept: {Map!G290})</t>
        </r>
      </text>
    </comment>
    <comment ref="I290" authorId="0" shapeId="0" xr:uid="{41F532F4-78C4-4999-8885-031AB68E4C1B}">
      <text>
        <r>
          <rPr>
            <sz val="9"/>
            <color indexed="81"/>
            <rFont val="Tahoma"/>
            <family val="2"/>
          </rPr>
          <t>Account_Balance_YTD(acctdept: {Map!H290})</t>
        </r>
      </text>
    </comment>
    <comment ref="J290" authorId="0" shapeId="0" xr:uid="{3835D307-A4CB-4A24-B922-5AFB35AAE279}">
      <text>
        <r>
          <rPr>
            <sz val="9"/>
            <color indexed="81"/>
            <rFont val="Tahoma"/>
            <family val="2"/>
          </rPr>
          <t>Account_Balance_YTD(acctdept: {Map!I290})</t>
        </r>
      </text>
    </comment>
    <comment ref="K290" authorId="0" shapeId="0" xr:uid="{B63FB210-8D70-432C-BB1F-878E41A79048}">
      <text>
        <r>
          <rPr>
            <sz val="9"/>
            <color indexed="81"/>
            <rFont val="Tahoma"/>
            <family val="2"/>
          </rPr>
          <t>Account_Balance_YTD(acctdept: {Map!J290})</t>
        </r>
      </text>
    </comment>
    <comment ref="L290" authorId="0" shapeId="0" xr:uid="{C87E5478-9C16-4850-8E4F-8FCA94C0381F}">
      <text>
        <r>
          <rPr>
            <sz val="9"/>
            <color indexed="81"/>
            <rFont val="Tahoma"/>
            <family val="2"/>
          </rPr>
          <t>Account_Balance_YTD(acctdept: {Map!K290})</t>
        </r>
      </text>
    </comment>
    <comment ref="M290" authorId="0" shapeId="0" xr:uid="{7F231F10-24A3-4672-8369-1CCC3CCF3F87}">
      <text>
        <r>
          <rPr>
            <sz val="9"/>
            <color indexed="81"/>
            <rFont val="Tahoma"/>
            <family val="2"/>
          </rPr>
          <t>Account_Balance_YTD(acctdept: {Map!L290})</t>
        </r>
      </text>
    </comment>
    <comment ref="D291" authorId="0" shapeId="0" xr:uid="{19F66B7E-5155-4304-9AF4-EF3F43E0416E}">
      <text>
        <r>
          <rPr>
            <sz val="9"/>
            <color indexed="81"/>
            <rFont val="Tahoma"/>
            <family val="2"/>
          </rPr>
          <t>Account_Balance_YTD(acctdept: {Map!C291})</t>
        </r>
      </text>
    </comment>
    <comment ref="E291" authorId="0" shapeId="0" xr:uid="{11703194-FBC5-4913-9C59-5C641C97EA8B}">
      <text>
        <r>
          <rPr>
            <sz val="9"/>
            <color indexed="81"/>
            <rFont val="Tahoma"/>
            <family val="2"/>
          </rPr>
          <t>Account_Balance_YTD(acctdept: {Map!D291})</t>
        </r>
      </text>
    </comment>
    <comment ref="F291" authorId="0" shapeId="0" xr:uid="{B5DBA398-CFED-410C-8470-FD678DC4C002}">
      <text>
        <r>
          <rPr>
            <sz val="9"/>
            <color indexed="81"/>
            <rFont val="Tahoma"/>
            <family val="2"/>
          </rPr>
          <t>Account_Balance_YTD(acctdept: {Map!E291})</t>
        </r>
      </text>
    </comment>
    <comment ref="G291" authorId="0" shapeId="0" xr:uid="{24425F38-21CC-49C0-8032-1FE9B2ED740C}">
      <text>
        <r>
          <rPr>
            <sz val="9"/>
            <color indexed="81"/>
            <rFont val="Tahoma"/>
            <family val="2"/>
          </rPr>
          <t>Account_Balance_YTD(acctdept: {Map!F291})</t>
        </r>
      </text>
    </comment>
    <comment ref="H291" authorId="0" shapeId="0" xr:uid="{42CEB372-C4B8-4739-94A0-6F3CA3593297}">
      <text>
        <r>
          <rPr>
            <sz val="9"/>
            <color indexed="81"/>
            <rFont val="Tahoma"/>
            <family val="2"/>
          </rPr>
          <t>Account_Balance_YTD(acctdept: {Map!G291})</t>
        </r>
      </text>
    </comment>
    <comment ref="I291" authorId="0" shapeId="0" xr:uid="{067193DB-F095-42F4-B676-E33A1910898C}">
      <text>
        <r>
          <rPr>
            <sz val="9"/>
            <color indexed="81"/>
            <rFont val="Tahoma"/>
            <family val="2"/>
          </rPr>
          <t>Account_Balance_YTD(acctdept: {Map!H291})</t>
        </r>
      </text>
    </comment>
    <comment ref="J291" authorId="0" shapeId="0" xr:uid="{A297F5F1-18CA-41ED-A6B1-2A3CEF1BB175}">
      <text>
        <r>
          <rPr>
            <sz val="9"/>
            <color indexed="81"/>
            <rFont val="Tahoma"/>
            <family val="2"/>
          </rPr>
          <t>Account_Balance_YTD(acctdept: {Map!I291})</t>
        </r>
      </text>
    </comment>
    <comment ref="K291" authorId="0" shapeId="0" xr:uid="{64CD0BC1-E34D-4031-A7D5-BA55CC8898B7}">
      <text>
        <r>
          <rPr>
            <sz val="9"/>
            <color indexed="81"/>
            <rFont val="Tahoma"/>
            <family val="2"/>
          </rPr>
          <t>Account_Balance_YTD(acctdept: {Map!J291})</t>
        </r>
      </text>
    </comment>
    <comment ref="L291" authorId="0" shapeId="0" xr:uid="{01316373-2E43-4872-B254-BA09548CC292}">
      <text>
        <r>
          <rPr>
            <sz val="9"/>
            <color indexed="81"/>
            <rFont val="Tahoma"/>
            <family val="2"/>
          </rPr>
          <t>Account_Balance_YTD(acctdept: {Map!K291})</t>
        </r>
      </text>
    </comment>
    <comment ref="M291" authorId="0" shapeId="0" xr:uid="{A95F4E49-74CF-48C5-A4D1-B0FA69F89379}">
      <text>
        <r>
          <rPr>
            <sz val="9"/>
            <color indexed="81"/>
            <rFont val="Tahoma"/>
            <family val="2"/>
          </rPr>
          <t>Account_Balance_YTD(acctdept: {Map!L291})</t>
        </r>
      </text>
    </comment>
    <comment ref="D292" authorId="0" shapeId="0" xr:uid="{2300DFF7-EC2C-4ED0-A7D2-AF90030D89C0}">
      <text>
        <r>
          <rPr>
            <sz val="9"/>
            <color indexed="81"/>
            <rFont val="Tahoma"/>
            <family val="2"/>
          </rPr>
          <t>Account_Balance_YTD(acctdept: {Map!C292})</t>
        </r>
      </text>
    </comment>
    <comment ref="E292" authorId="0" shapeId="0" xr:uid="{B4509922-973F-465F-93CB-1548EFF84E82}">
      <text>
        <r>
          <rPr>
            <sz val="9"/>
            <color indexed="81"/>
            <rFont val="Tahoma"/>
            <family val="2"/>
          </rPr>
          <t>Account_Balance_YTD(acctdept: {Map!D292})</t>
        </r>
      </text>
    </comment>
    <comment ref="F292" authorId="0" shapeId="0" xr:uid="{27310349-25E1-4714-956B-2886BE3BE27B}">
      <text>
        <r>
          <rPr>
            <sz val="9"/>
            <color indexed="81"/>
            <rFont val="Tahoma"/>
            <family val="2"/>
          </rPr>
          <t>Account_Balance_YTD(acctdept: {Map!E292})</t>
        </r>
      </text>
    </comment>
    <comment ref="G292" authorId="0" shapeId="0" xr:uid="{486B905A-F057-4DCB-9BFE-BE611445F1F5}">
      <text>
        <r>
          <rPr>
            <sz val="9"/>
            <color indexed="81"/>
            <rFont val="Tahoma"/>
            <family val="2"/>
          </rPr>
          <t>Account_Balance_YTD(acctdept: {Map!F292})</t>
        </r>
      </text>
    </comment>
    <comment ref="H292" authorId="0" shapeId="0" xr:uid="{EDA231CE-B28B-42A8-8EDC-F7B041F9BA19}">
      <text>
        <r>
          <rPr>
            <sz val="9"/>
            <color indexed="81"/>
            <rFont val="Tahoma"/>
            <family val="2"/>
          </rPr>
          <t>Account_Balance_YTD(acctdept: {Map!G292})</t>
        </r>
      </text>
    </comment>
    <comment ref="I292" authorId="0" shapeId="0" xr:uid="{AB3DC21E-05A8-410D-9D89-848F9BAD711B}">
      <text>
        <r>
          <rPr>
            <sz val="9"/>
            <color indexed="81"/>
            <rFont val="Tahoma"/>
            <family val="2"/>
          </rPr>
          <t>Account_Balance_YTD(acctdept: {Map!H292})</t>
        </r>
      </text>
    </comment>
    <comment ref="J292" authorId="0" shapeId="0" xr:uid="{EB0E9723-4B6A-4CD8-9633-ABA089F46577}">
      <text>
        <r>
          <rPr>
            <sz val="9"/>
            <color indexed="81"/>
            <rFont val="Tahoma"/>
            <family val="2"/>
          </rPr>
          <t>Account_Balance_YTD(acctdept: {Map!I292})</t>
        </r>
      </text>
    </comment>
    <comment ref="K292" authorId="0" shapeId="0" xr:uid="{B326FD40-FC92-402B-A35E-F69C33323D02}">
      <text>
        <r>
          <rPr>
            <sz val="9"/>
            <color indexed="81"/>
            <rFont val="Tahoma"/>
            <family val="2"/>
          </rPr>
          <t>Account_Balance_YTD(acctdept: {Map!J292})</t>
        </r>
      </text>
    </comment>
    <comment ref="L292" authorId="0" shapeId="0" xr:uid="{5660DBEE-0F41-4D38-A6F2-5E515D80CC20}">
      <text>
        <r>
          <rPr>
            <sz val="9"/>
            <color indexed="81"/>
            <rFont val="Tahoma"/>
            <family val="2"/>
          </rPr>
          <t>Account_Balance_YTD(acctdept: {Map!K292})</t>
        </r>
      </text>
    </comment>
    <comment ref="M292" authorId="0" shapeId="0" xr:uid="{26DB58AB-21F3-4139-9878-F2F32C55A015}">
      <text>
        <r>
          <rPr>
            <sz val="9"/>
            <color indexed="81"/>
            <rFont val="Tahoma"/>
            <family val="2"/>
          </rPr>
          <t>Account_Balance_YTD(acctdept: {Map!L292})</t>
        </r>
      </text>
    </comment>
    <comment ref="D293" authorId="0" shapeId="0" xr:uid="{E4AAC73A-159A-47F0-9A52-E111410A15FD}">
      <text>
        <r>
          <rPr>
            <sz val="9"/>
            <color indexed="81"/>
            <rFont val="Tahoma"/>
            <family val="2"/>
          </rPr>
          <t>Account_Balance_YTD(acctdept: {Map!C293})</t>
        </r>
      </text>
    </comment>
    <comment ref="E293" authorId="0" shapeId="0" xr:uid="{6398B63B-D88D-4E2B-8759-D2457F551FAC}">
      <text>
        <r>
          <rPr>
            <sz val="9"/>
            <color indexed="81"/>
            <rFont val="Tahoma"/>
            <family val="2"/>
          </rPr>
          <t>Account_Balance_YTD(acctdept: {Map!D293})</t>
        </r>
      </text>
    </comment>
    <comment ref="F293" authorId="0" shapeId="0" xr:uid="{01517E07-CB85-433D-B13A-9DBE0AF5A705}">
      <text>
        <r>
          <rPr>
            <sz val="9"/>
            <color indexed="81"/>
            <rFont val="Tahoma"/>
            <family val="2"/>
          </rPr>
          <t>Account_Balance_YTD(acctdept: {Map!E293})</t>
        </r>
      </text>
    </comment>
    <comment ref="G293" authorId="0" shapeId="0" xr:uid="{13DDF42E-495B-45B6-AD21-5E9E23F891EA}">
      <text>
        <r>
          <rPr>
            <sz val="9"/>
            <color indexed="81"/>
            <rFont val="Tahoma"/>
            <family val="2"/>
          </rPr>
          <t>Account_Balance_YTD(acctdept: {Map!F293})</t>
        </r>
      </text>
    </comment>
    <comment ref="H293" authorId="0" shapeId="0" xr:uid="{170646D2-9418-48B3-9C67-2A26FB2572BC}">
      <text>
        <r>
          <rPr>
            <sz val="9"/>
            <color indexed="81"/>
            <rFont val="Tahoma"/>
            <family val="2"/>
          </rPr>
          <t>Account_Balance_YTD(acctdept: {Map!G293})</t>
        </r>
      </text>
    </comment>
    <comment ref="I293" authorId="0" shapeId="0" xr:uid="{001EB227-CB89-4D77-8033-A1DEB619CC40}">
      <text>
        <r>
          <rPr>
            <sz val="9"/>
            <color indexed="81"/>
            <rFont val="Tahoma"/>
            <family val="2"/>
          </rPr>
          <t>Account_Balance_YTD(acctdept: {Map!H293})</t>
        </r>
      </text>
    </comment>
    <comment ref="J293" authorId="0" shapeId="0" xr:uid="{2A2BC273-8CAA-42FB-8B60-613AEC3DC0FC}">
      <text>
        <r>
          <rPr>
            <sz val="9"/>
            <color indexed="81"/>
            <rFont val="Tahoma"/>
            <family val="2"/>
          </rPr>
          <t>Account_Balance_YTD(acctdept: {Map!I293})</t>
        </r>
      </text>
    </comment>
    <comment ref="K293" authorId="0" shapeId="0" xr:uid="{9290F9B0-B1FE-4D5A-BEB0-DAD41B12AC2D}">
      <text>
        <r>
          <rPr>
            <sz val="9"/>
            <color indexed="81"/>
            <rFont val="Tahoma"/>
            <family val="2"/>
          </rPr>
          <t>Account_Balance_YTD(acctdept: {Map!J293})</t>
        </r>
      </text>
    </comment>
    <comment ref="L293" authorId="0" shapeId="0" xr:uid="{F182AF59-F995-448F-B0A8-0C330C62DED6}">
      <text>
        <r>
          <rPr>
            <sz val="9"/>
            <color indexed="81"/>
            <rFont val="Tahoma"/>
            <family val="2"/>
          </rPr>
          <t>Account_Balance_YTD(acctdept: {Map!K293})</t>
        </r>
      </text>
    </comment>
    <comment ref="M293" authorId="0" shapeId="0" xr:uid="{D53E3D62-7901-41A2-8715-DA63AFFADE19}">
      <text>
        <r>
          <rPr>
            <sz val="9"/>
            <color indexed="81"/>
            <rFont val="Tahoma"/>
            <family val="2"/>
          </rPr>
          <t>Account_Balance_YTD(acctdept: {Map!L293})</t>
        </r>
      </text>
    </comment>
    <comment ref="D294" authorId="0" shapeId="0" xr:uid="{B3D49174-C63B-48A7-8219-98560BFE0401}">
      <text>
        <r>
          <rPr>
            <sz val="9"/>
            <color indexed="81"/>
            <rFont val="Tahoma"/>
            <family val="2"/>
          </rPr>
          <t>Account_Balance_YTD(acctdept: {Map!C294})</t>
        </r>
      </text>
    </comment>
    <comment ref="E294" authorId="0" shapeId="0" xr:uid="{C8178FDB-B2B2-4994-9FC3-FDA7984071BF}">
      <text>
        <r>
          <rPr>
            <sz val="9"/>
            <color indexed="81"/>
            <rFont val="Tahoma"/>
            <family val="2"/>
          </rPr>
          <t>Account_Balance_YTD(acctdept: {Map!D294})</t>
        </r>
      </text>
    </comment>
    <comment ref="F294" authorId="0" shapeId="0" xr:uid="{6D79FCB3-6F9D-4B3E-B8C9-C7A5048A83D8}">
      <text>
        <r>
          <rPr>
            <sz val="9"/>
            <color indexed="81"/>
            <rFont val="Tahoma"/>
            <family val="2"/>
          </rPr>
          <t>Account_Balance_YTD(acctdept: {Map!E294})</t>
        </r>
      </text>
    </comment>
    <comment ref="G294" authorId="0" shapeId="0" xr:uid="{42BA23D8-0F39-4817-A568-2BCB51FACADF}">
      <text>
        <r>
          <rPr>
            <sz val="9"/>
            <color indexed="81"/>
            <rFont val="Tahoma"/>
            <family val="2"/>
          </rPr>
          <t>Account_Balance_YTD(acctdept: {Map!F294})</t>
        </r>
      </text>
    </comment>
    <comment ref="H294" authorId="0" shapeId="0" xr:uid="{8F0F8B4E-0D67-4391-A003-4B124AF1267B}">
      <text>
        <r>
          <rPr>
            <sz val="9"/>
            <color indexed="81"/>
            <rFont val="Tahoma"/>
            <family val="2"/>
          </rPr>
          <t>Account_Balance_YTD(acctdept: {Map!G294})</t>
        </r>
      </text>
    </comment>
    <comment ref="I294" authorId="0" shapeId="0" xr:uid="{DCDD86BE-736A-4195-9DFC-94BAEECF01E7}">
      <text>
        <r>
          <rPr>
            <sz val="9"/>
            <color indexed="81"/>
            <rFont val="Tahoma"/>
            <family val="2"/>
          </rPr>
          <t>Account_Balance_YTD(acctdept: {Map!H294})</t>
        </r>
      </text>
    </comment>
    <comment ref="J294" authorId="0" shapeId="0" xr:uid="{0B83C8DC-2B85-4735-A841-624F88A805FA}">
      <text>
        <r>
          <rPr>
            <sz val="9"/>
            <color indexed="81"/>
            <rFont val="Tahoma"/>
            <family val="2"/>
          </rPr>
          <t>Account_Balance_YTD(acctdept: {Map!I294})</t>
        </r>
      </text>
    </comment>
    <comment ref="K294" authorId="0" shapeId="0" xr:uid="{F085CBC1-FCE0-4B00-B472-FFEF957250E4}">
      <text>
        <r>
          <rPr>
            <sz val="9"/>
            <color indexed="81"/>
            <rFont val="Tahoma"/>
            <family val="2"/>
          </rPr>
          <t>Account_Balance_YTD(acctdept: {Map!J294})</t>
        </r>
      </text>
    </comment>
    <comment ref="L294" authorId="0" shapeId="0" xr:uid="{E54156D3-7E1A-4664-95DD-0762417737D1}">
      <text>
        <r>
          <rPr>
            <sz val="9"/>
            <color indexed="81"/>
            <rFont val="Tahoma"/>
            <family val="2"/>
          </rPr>
          <t>Account_Balance_YTD(acctdept: {Map!K294})</t>
        </r>
      </text>
    </comment>
    <comment ref="M294" authorId="0" shapeId="0" xr:uid="{F38C0802-7F18-494C-B205-ACD5A51916EF}">
      <text>
        <r>
          <rPr>
            <sz val="9"/>
            <color indexed="81"/>
            <rFont val="Tahoma"/>
            <family val="2"/>
          </rPr>
          <t>Account_Balance_YTD(acctdept: {Map!L294})</t>
        </r>
      </text>
    </comment>
    <comment ref="D295" authorId="0" shapeId="0" xr:uid="{463D5716-9A71-4084-973A-959F1B0B0262}">
      <text>
        <r>
          <rPr>
            <sz val="9"/>
            <color indexed="81"/>
            <rFont val="Tahoma"/>
            <family val="2"/>
          </rPr>
          <t>Account_Balance_YTD(acctdept: {Map!C295})</t>
        </r>
      </text>
    </comment>
    <comment ref="E295" authorId="0" shapeId="0" xr:uid="{A9430D77-2388-4B7D-8FC4-5136949F0C93}">
      <text>
        <r>
          <rPr>
            <sz val="9"/>
            <color indexed="81"/>
            <rFont val="Tahoma"/>
            <family val="2"/>
          </rPr>
          <t>Account_Balance_YTD(acctdept: {Map!D295})</t>
        </r>
      </text>
    </comment>
    <comment ref="F295" authorId="0" shapeId="0" xr:uid="{E4EB015A-7B66-4E42-8D8B-9AA60E923A33}">
      <text>
        <r>
          <rPr>
            <sz val="9"/>
            <color indexed="81"/>
            <rFont val="Tahoma"/>
            <family val="2"/>
          </rPr>
          <t>Account_Balance_YTD(acctdept: {Map!E295})</t>
        </r>
      </text>
    </comment>
    <comment ref="G295" authorId="0" shapeId="0" xr:uid="{384196F6-AE4B-4D06-9AE3-8ABDEA823E2F}">
      <text>
        <r>
          <rPr>
            <sz val="9"/>
            <color indexed="81"/>
            <rFont val="Tahoma"/>
            <family val="2"/>
          </rPr>
          <t>Account_Balance_YTD(acctdept: {Map!F295})</t>
        </r>
      </text>
    </comment>
    <comment ref="H295" authorId="0" shapeId="0" xr:uid="{DA78859C-396C-415C-8A79-4267F90925CB}">
      <text>
        <r>
          <rPr>
            <sz val="9"/>
            <color indexed="81"/>
            <rFont val="Tahoma"/>
            <family val="2"/>
          </rPr>
          <t>Account_Balance_YTD(acctdept: {Map!G295})</t>
        </r>
      </text>
    </comment>
    <comment ref="I295" authorId="0" shapeId="0" xr:uid="{60E9C0B4-B7D7-4D27-B76A-1C2A589FEB02}">
      <text>
        <r>
          <rPr>
            <sz val="9"/>
            <color indexed="81"/>
            <rFont val="Tahoma"/>
            <family val="2"/>
          </rPr>
          <t>Account_Balance_YTD(acctdept: {Map!H295})</t>
        </r>
      </text>
    </comment>
    <comment ref="J295" authorId="0" shapeId="0" xr:uid="{43469CE0-5B64-4AFB-AC06-6811DA63C9B5}">
      <text>
        <r>
          <rPr>
            <sz val="9"/>
            <color indexed="81"/>
            <rFont val="Tahoma"/>
            <family val="2"/>
          </rPr>
          <t>Account_Balance_YTD(acctdept: {Map!I295})</t>
        </r>
      </text>
    </comment>
    <comment ref="K295" authorId="0" shapeId="0" xr:uid="{1B15FCB6-7A9F-4644-A127-D7727D0DCDCC}">
      <text>
        <r>
          <rPr>
            <sz val="9"/>
            <color indexed="81"/>
            <rFont val="Tahoma"/>
            <family val="2"/>
          </rPr>
          <t>Account_Balance_YTD(acctdept: {Map!J295})</t>
        </r>
      </text>
    </comment>
    <comment ref="L295" authorId="0" shapeId="0" xr:uid="{CC185504-FDC6-4A0C-B2D8-DD4BD1EE43E2}">
      <text>
        <r>
          <rPr>
            <sz val="9"/>
            <color indexed="81"/>
            <rFont val="Tahoma"/>
            <family val="2"/>
          </rPr>
          <t>Account_Balance_YTD(acctdept: {Map!K295})</t>
        </r>
      </text>
    </comment>
    <comment ref="M295" authorId="0" shapeId="0" xr:uid="{F81F0C40-D463-4398-9B8D-D6D898BFD522}">
      <text>
        <r>
          <rPr>
            <sz val="9"/>
            <color indexed="81"/>
            <rFont val="Tahoma"/>
            <family val="2"/>
          </rPr>
          <t>Account_Balance_YTD(acctdept: {Map!L295})</t>
        </r>
      </text>
    </comment>
    <comment ref="D296" authorId="0" shapeId="0" xr:uid="{5676E7B5-26D3-410D-AB4D-D4C6907AA2A9}">
      <text>
        <r>
          <rPr>
            <sz val="9"/>
            <color indexed="81"/>
            <rFont val="Tahoma"/>
            <family val="2"/>
          </rPr>
          <t>Account_Balance_YTD(acctdept: {Map!C296})</t>
        </r>
      </text>
    </comment>
    <comment ref="E296" authorId="0" shapeId="0" xr:uid="{70B13424-CC85-41F2-BDCF-8B002C17AFB1}">
      <text>
        <r>
          <rPr>
            <sz val="9"/>
            <color indexed="81"/>
            <rFont val="Tahoma"/>
            <family val="2"/>
          </rPr>
          <t>Account_Balance_YTD(acctdept: {Map!D296})</t>
        </r>
      </text>
    </comment>
    <comment ref="F296" authorId="0" shapeId="0" xr:uid="{7ED24B06-A4DD-4ED9-8A64-0BC46F49F18D}">
      <text>
        <r>
          <rPr>
            <sz val="9"/>
            <color indexed="81"/>
            <rFont val="Tahoma"/>
            <family val="2"/>
          </rPr>
          <t>Account_Balance_YTD(acctdept: {Map!E296})</t>
        </r>
      </text>
    </comment>
    <comment ref="G296" authorId="0" shapeId="0" xr:uid="{00F3DBD6-2866-4FC6-BBF5-B14E94EAD154}">
      <text>
        <r>
          <rPr>
            <sz val="9"/>
            <color indexed="81"/>
            <rFont val="Tahoma"/>
            <family val="2"/>
          </rPr>
          <t>Account_Balance_YTD(acctdept: {Map!F296})</t>
        </r>
      </text>
    </comment>
    <comment ref="H296" authorId="0" shapeId="0" xr:uid="{41729CF9-1DEE-4726-85ED-C5643FADADE6}">
      <text>
        <r>
          <rPr>
            <sz val="9"/>
            <color indexed="81"/>
            <rFont val="Tahoma"/>
            <family val="2"/>
          </rPr>
          <t>Account_Balance_YTD(acctdept: {Map!G296})</t>
        </r>
      </text>
    </comment>
    <comment ref="I296" authorId="0" shapeId="0" xr:uid="{E12D8777-191D-404F-AF3F-B56EF1143EC3}">
      <text>
        <r>
          <rPr>
            <sz val="9"/>
            <color indexed="81"/>
            <rFont val="Tahoma"/>
            <family val="2"/>
          </rPr>
          <t>Account_Balance_YTD(acctdept: {Map!H296})</t>
        </r>
      </text>
    </comment>
    <comment ref="J296" authorId="0" shapeId="0" xr:uid="{561AF640-5A90-44DA-94F9-DDC21988E45A}">
      <text>
        <r>
          <rPr>
            <sz val="9"/>
            <color indexed="81"/>
            <rFont val="Tahoma"/>
            <family val="2"/>
          </rPr>
          <t>Account_Balance_YTD(acctdept: {Map!I296})</t>
        </r>
      </text>
    </comment>
    <comment ref="K296" authorId="0" shapeId="0" xr:uid="{A6CFB804-EF70-4F2C-97F8-AF6512099CFD}">
      <text>
        <r>
          <rPr>
            <sz val="9"/>
            <color indexed="81"/>
            <rFont val="Tahoma"/>
            <family val="2"/>
          </rPr>
          <t>Account_Balance_YTD(acctdept: {Map!J296})</t>
        </r>
      </text>
    </comment>
    <comment ref="L296" authorId="0" shapeId="0" xr:uid="{11501240-EDB7-4A44-B84B-9A4EFC671D3B}">
      <text>
        <r>
          <rPr>
            <sz val="9"/>
            <color indexed="81"/>
            <rFont val="Tahoma"/>
            <family val="2"/>
          </rPr>
          <t>Account_Balance_YTD(acctdept: {Map!K296})</t>
        </r>
      </text>
    </comment>
    <comment ref="M296" authorId="0" shapeId="0" xr:uid="{8CFFB819-CCAB-4937-A8F6-45EE1BB3365D}">
      <text>
        <r>
          <rPr>
            <sz val="9"/>
            <color indexed="81"/>
            <rFont val="Tahoma"/>
            <family val="2"/>
          </rPr>
          <t>Account_Balance_YTD(acctdept: {Map!L296})</t>
        </r>
      </text>
    </comment>
    <comment ref="D297" authorId="0" shapeId="0" xr:uid="{90C39068-1FD4-420E-AA23-DD2F85A675FB}">
      <text>
        <r>
          <rPr>
            <sz val="9"/>
            <color indexed="81"/>
            <rFont val="Tahoma"/>
            <family val="2"/>
          </rPr>
          <t>Account_Balance_YTD(acctdept: {Map!C297})</t>
        </r>
      </text>
    </comment>
    <comment ref="E297" authorId="0" shapeId="0" xr:uid="{B55117D5-F1A2-4A2A-980B-26B81CE8EF9D}">
      <text>
        <r>
          <rPr>
            <sz val="9"/>
            <color indexed="81"/>
            <rFont val="Tahoma"/>
            <family val="2"/>
          </rPr>
          <t>Account_Balance_YTD(acctdept: {Map!D297})</t>
        </r>
      </text>
    </comment>
    <comment ref="F297" authorId="0" shapeId="0" xr:uid="{77C4A3CC-5F5F-4387-804E-767FC17BF2E6}">
      <text>
        <r>
          <rPr>
            <sz val="9"/>
            <color indexed="81"/>
            <rFont val="Tahoma"/>
            <family val="2"/>
          </rPr>
          <t>Account_Balance_YTD(acctdept: {Map!E297})</t>
        </r>
      </text>
    </comment>
    <comment ref="G297" authorId="0" shapeId="0" xr:uid="{FB7A7750-CB8F-4E25-AA5C-BAA99A96B2F9}">
      <text>
        <r>
          <rPr>
            <sz val="9"/>
            <color indexed="81"/>
            <rFont val="Tahoma"/>
            <family val="2"/>
          </rPr>
          <t>Account_Balance_YTD(acctdept: {Map!F297})</t>
        </r>
      </text>
    </comment>
    <comment ref="H297" authorId="0" shapeId="0" xr:uid="{DA1CD5E2-7BC6-426A-A3EB-B55F454DB97D}">
      <text>
        <r>
          <rPr>
            <sz val="9"/>
            <color indexed="81"/>
            <rFont val="Tahoma"/>
            <family val="2"/>
          </rPr>
          <t>Account_Balance_YTD(acctdept: {Map!G297})</t>
        </r>
      </text>
    </comment>
    <comment ref="I297" authorId="0" shapeId="0" xr:uid="{71203219-3BFB-4905-BD45-A4567632F6A4}">
      <text>
        <r>
          <rPr>
            <sz val="9"/>
            <color indexed="81"/>
            <rFont val="Tahoma"/>
            <family val="2"/>
          </rPr>
          <t>Account_Balance_YTD(acctdept: {Map!H297})</t>
        </r>
      </text>
    </comment>
    <comment ref="J297" authorId="0" shapeId="0" xr:uid="{AE2108D1-7D50-466E-B358-EB4BAE625321}">
      <text>
        <r>
          <rPr>
            <sz val="9"/>
            <color indexed="81"/>
            <rFont val="Tahoma"/>
            <family val="2"/>
          </rPr>
          <t>Account_Balance_YTD(acctdept: {Map!I297})</t>
        </r>
      </text>
    </comment>
    <comment ref="K297" authorId="0" shapeId="0" xr:uid="{CAF62443-079B-4957-9A5C-DB4B40BB21D6}">
      <text>
        <r>
          <rPr>
            <sz val="9"/>
            <color indexed="81"/>
            <rFont val="Tahoma"/>
            <family val="2"/>
          </rPr>
          <t>Account_Balance_YTD(acctdept: {Map!J297})</t>
        </r>
      </text>
    </comment>
    <comment ref="L297" authorId="0" shapeId="0" xr:uid="{DC4E1551-6BE5-4619-BEB3-5416BDC730CF}">
      <text>
        <r>
          <rPr>
            <sz val="9"/>
            <color indexed="81"/>
            <rFont val="Tahoma"/>
            <family val="2"/>
          </rPr>
          <t>Account_Balance_YTD(acctdept: {Map!K297})</t>
        </r>
      </text>
    </comment>
    <comment ref="M297" authorId="0" shapeId="0" xr:uid="{520BEF46-4E86-4088-8099-C1C91256A7E3}">
      <text>
        <r>
          <rPr>
            <sz val="9"/>
            <color indexed="81"/>
            <rFont val="Tahoma"/>
            <family val="2"/>
          </rPr>
          <t>Account_Balance_YTD(acctdept: {Map!L297})</t>
        </r>
      </text>
    </comment>
    <comment ref="D298" authorId="0" shapeId="0" xr:uid="{B1906C3D-DB38-42DC-AC8E-5FAF79A90451}">
      <text>
        <r>
          <rPr>
            <sz val="9"/>
            <color indexed="81"/>
            <rFont val="Tahoma"/>
            <family val="2"/>
          </rPr>
          <t>Account_Balance_YTD(acctdept: {Map!C298})</t>
        </r>
      </text>
    </comment>
    <comment ref="E298" authorId="0" shapeId="0" xr:uid="{BAB29528-3FFF-43C2-B084-3FB3227325F1}">
      <text>
        <r>
          <rPr>
            <sz val="9"/>
            <color indexed="81"/>
            <rFont val="Tahoma"/>
            <family val="2"/>
          </rPr>
          <t>Account_Balance_YTD(acctdept: {Map!D298})</t>
        </r>
      </text>
    </comment>
    <comment ref="F298" authorId="0" shapeId="0" xr:uid="{94C4E2CE-82BA-4EF5-A033-4CE54D9276E6}">
      <text>
        <r>
          <rPr>
            <sz val="9"/>
            <color indexed="81"/>
            <rFont val="Tahoma"/>
            <family val="2"/>
          </rPr>
          <t>Account_Balance_YTD(acctdept: {Map!E298})</t>
        </r>
      </text>
    </comment>
    <comment ref="G298" authorId="0" shapeId="0" xr:uid="{E0A55199-ADBC-4D8A-B6B6-558902A012BE}">
      <text>
        <r>
          <rPr>
            <sz val="9"/>
            <color indexed="81"/>
            <rFont val="Tahoma"/>
            <family val="2"/>
          </rPr>
          <t>Account_Balance_YTD(acctdept: {Map!F298})</t>
        </r>
      </text>
    </comment>
    <comment ref="H298" authorId="0" shapeId="0" xr:uid="{480A2C31-AA88-43DE-AE73-B70CAE2B2297}">
      <text>
        <r>
          <rPr>
            <sz val="9"/>
            <color indexed="81"/>
            <rFont val="Tahoma"/>
            <family val="2"/>
          </rPr>
          <t>Account_Balance_YTD(acctdept: {Map!G298})</t>
        </r>
      </text>
    </comment>
    <comment ref="I298" authorId="0" shapeId="0" xr:uid="{3330CAB0-6212-4E80-89BD-52307D6E74DA}">
      <text>
        <r>
          <rPr>
            <sz val="9"/>
            <color indexed="81"/>
            <rFont val="Tahoma"/>
            <family val="2"/>
          </rPr>
          <t>Account_Balance_YTD(acctdept: {Map!H298})</t>
        </r>
      </text>
    </comment>
    <comment ref="J298" authorId="0" shapeId="0" xr:uid="{75188046-0678-43B1-A538-28270F718849}">
      <text>
        <r>
          <rPr>
            <sz val="9"/>
            <color indexed="81"/>
            <rFont val="Tahoma"/>
            <family val="2"/>
          </rPr>
          <t>Account_Balance_YTD(acctdept: {Map!I298})</t>
        </r>
      </text>
    </comment>
    <comment ref="K298" authorId="0" shapeId="0" xr:uid="{1F559E23-0F0C-44FC-96DF-7B730809E187}">
      <text>
        <r>
          <rPr>
            <sz val="9"/>
            <color indexed="81"/>
            <rFont val="Tahoma"/>
            <family val="2"/>
          </rPr>
          <t>Account_Balance_YTD(acctdept: {Map!J298})</t>
        </r>
      </text>
    </comment>
    <comment ref="L298" authorId="0" shapeId="0" xr:uid="{3B31728E-58E6-47C3-B600-27C6B2CA0BFE}">
      <text>
        <r>
          <rPr>
            <sz val="9"/>
            <color indexed="81"/>
            <rFont val="Tahoma"/>
            <family val="2"/>
          </rPr>
          <t>Account_Balance_YTD(acctdept: {Map!K298})</t>
        </r>
      </text>
    </comment>
    <comment ref="M298" authorId="0" shapeId="0" xr:uid="{87758826-4FCF-4D58-B36B-B0077B71B75F}">
      <text>
        <r>
          <rPr>
            <sz val="9"/>
            <color indexed="81"/>
            <rFont val="Tahoma"/>
            <family val="2"/>
          </rPr>
          <t>Account_Balance_YTD(acctdept: {Map!L298})</t>
        </r>
      </text>
    </comment>
    <comment ref="D299" authorId="0" shapeId="0" xr:uid="{A905EEF3-1F15-40CC-A6E3-335969917EB1}">
      <text>
        <r>
          <rPr>
            <sz val="9"/>
            <color indexed="81"/>
            <rFont val="Tahoma"/>
            <family val="2"/>
          </rPr>
          <t>Account_Balance_YTD(acctdept: {Map!C299})</t>
        </r>
      </text>
    </comment>
    <comment ref="E299" authorId="0" shapeId="0" xr:uid="{3B4B7A69-8583-4E8C-81FE-599851F1C1FD}">
      <text>
        <r>
          <rPr>
            <sz val="9"/>
            <color indexed="81"/>
            <rFont val="Tahoma"/>
            <family val="2"/>
          </rPr>
          <t>Account_Balance_YTD(acctdept: {Map!D299})</t>
        </r>
      </text>
    </comment>
    <comment ref="F299" authorId="0" shapeId="0" xr:uid="{9E3D5FEF-E8BF-4AF1-BF62-17EEA16C1512}">
      <text>
        <r>
          <rPr>
            <sz val="9"/>
            <color indexed="81"/>
            <rFont val="Tahoma"/>
            <family val="2"/>
          </rPr>
          <t>Account_Balance_YTD(acctdept: {Map!E299})</t>
        </r>
      </text>
    </comment>
    <comment ref="G299" authorId="0" shapeId="0" xr:uid="{676C7090-330A-4EF2-9D31-C71FD02C88D1}">
      <text>
        <r>
          <rPr>
            <sz val="9"/>
            <color indexed="81"/>
            <rFont val="Tahoma"/>
            <family val="2"/>
          </rPr>
          <t>Account_Balance_YTD(acctdept: {Map!F299})</t>
        </r>
      </text>
    </comment>
    <comment ref="H299" authorId="0" shapeId="0" xr:uid="{688BD5CE-B509-42D1-8A55-CE1354AC566C}">
      <text>
        <r>
          <rPr>
            <sz val="9"/>
            <color indexed="81"/>
            <rFont val="Tahoma"/>
            <family val="2"/>
          </rPr>
          <t>Account_Balance_YTD(acctdept: {Map!G299})</t>
        </r>
      </text>
    </comment>
    <comment ref="I299" authorId="0" shapeId="0" xr:uid="{F612FA14-E158-45DB-B9D2-748E1CB6DD96}">
      <text>
        <r>
          <rPr>
            <sz val="9"/>
            <color indexed="81"/>
            <rFont val="Tahoma"/>
            <family val="2"/>
          </rPr>
          <t>Account_Balance_YTD(acctdept: {Map!H299})</t>
        </r>
      </text>
    </comment>
    <comment ref="J299" authorId="0" shapeId="0" xr:uid="{D6C3F2EA-5FFF-4DBD-8D71-FB8FCBD1FE11}">
      <text>
        <r>
          <rPr>
            <sz val="9"/>
            <color indexed="81"/>
            <rFont val="Tahoma"/>
            <family val="2"/>
          </rPr>
          <t>Account_Balance_YTD(acctdept: {Map!I299})</t>
        </r>
      </text>
    </comment>
    <comment ref="K299" authorId="0" shapeId="0" xr:uid="{38158691-8CB9-4845-81E8-8E8FCB4E218B}">
      <text>
        <r>
          <rPr>
            <sz val="9"/>
            <color indexed="81"/>
            <rFont val="Tahoma"/>
            <family val="2"/>
          </rPr>
          <t>Account_Balance_YTD(acctdept: {Map!J299})</t>
        </r>
      </text>
    </comment>
    <comment ref="L299" authorId="0" shapeId="0" xr:uid="{E7AE9FB3-FAD6-4A04-8148-6468D61B3D72}">
      <text>
        <r>
          <rPr>
            <sz val="9"/>
            <color indexed="81"/>
            <rFont val="Tahoma"/>
            <family val="2"/>
          </rPr>
          <t>Account_Balance_YTD(acctdept: {Map!K299})</t>
        </r>
      </text>
    </comment>
    <comment ref="M299" authorId="0" shapeId="0" xr:uid="{B783E3AA-3D40-46AF-B160-A1227BB1E610}">
      <text>
        <r>
          <rPr>
            <sz val="9"/>
            <color indexed="81"/>
            <rFont val="Tahoma"/>
            <family val="2"/>
          </rPr>
          <t>Account_Balance_YTD(acctdept: {Map!L299})</t>
        </r>
      </text>
    </comment>
    <comment ref="D300" authorId="0" shapeId="0" xr:uid="{28C1DFE1-3BFE-4EC4-8120-6D8DC1C2ABBD}">
      <text>
        <r>
          <rPr>
            <sz val="9"/>
            <color indexed="81"/>
            <rFont val="Tahoma"/>
            <family val="2"/>
          </rPr>
          <t>Account_Balance_YTD(acctdept: {Map!C300})</t>
        </r>
      </text>
    </comment>
    <comment ref="E300" authorId="0" shapeId="0" xr:uid="{0A84282F-8AF0-48A9-86A7-CD4DBDE150FC}">
      <text>
        <r>
          <rPr>
            <sz val="9"/>
            <color indexed="81"/>
            <rFont val="Tahoma"/>
            <family val="2"/>
          </rPr>
          <t>Account_Balance_YTD(acctdept: {Map!D300})</t>
        </r>
      </text>
    </comment>
    <comment ref="F300" authorId="0" shapeId="0" xr:uid="{2AC78417-A878-4BBA-BFA7-469B301D56CC}">
      <text>
        <r>
          <rPr>
            <sz val="9"/>
            <color indexed="81"/>
            <rFont val="Tahoma"/>
            <family val="2"/>
          </rPr>
          <t>Account_Balance_YTD(acctdept: {Map!E300})</t>
        </r>
      </text>
    </comment>
    <comment ref="G300" authorId="0" shapeId="0" xr:uid="{0832C9AE-E9E4-49D9-91D3-5BCEADCED5C2}">
      <text>
        <r>
          <rPr>
            <sz val="9"/>
            <color indexed="81"/>
            <rFont val="Tahoma"/>
            <family val="2"/>
          </rPr>
          <t>Account_Balance_YTD(acctdept: {Map!F300})</t>
        </r>
      </text>
    </comment>
    <comment ref="H300" authorId="0" shapeId="0" xr:uid="{CB9B7B8E-793B-4DA2-B330-F2FA4A5D2CC6}">
      <text>
        <r>
          <rPr>
            <sz val="9"/>
            <color indexed="81"/>
            <rFont val="Tahoma"/>
            <family val="2"/>
          </rPr>
          <t>Account_Balance_YTD(acctdept: {Map!G300})</t>
        </r>
      </text>
    </comment>
    <comment ref="I300" authorId="0" shapeId="0" xr:uid="{2CBA3FCD-B4EB-4288-AA1D-FB98D154AF5A}">
      <text>
        <r>
          <rPr>
            <sz val="9"/>
            <color indexed="81"/>
            <rFont val="Tahoma"/>
            <family val="2"/>
          </rPr>
          <t>Account_Balance_YTD(acctdept: {Map!H300})</t>
        </r>
      </text>
    </comment>
    <comment ref="J300" authorId="0" shapeId="0" xr:uid="{F96414D0-8F4E-424F-8274-4C7D513DC5F4}">
      <text>
        <r>
          <rPr>
            <sz val="9"/>
            <color indexed="81"/>
            <rFont val="Tahoma"/>
            <family val="2"/>
          </rPr>
          <t>Account_Balance_YTD(acctdept: {Map!I300})</t>
        </r>
      </text>
    </comment>
    <comment ref="K300" authorId="0" shapeId="0" xr:uid="{31B01F94-1144-4EF4-87E8-6D35421DCD69}">
      <text>
        <r>
          <rPr>
            <sz val="9"/>
            <color indexed="81"/>
            <rFont val="Tahoma"/>
            <family val="2"/>
          </rPr>
          <t>Account_Balance_YTD(acctdept: {Map!J300})</t>
        </r>
      </text>
    </comment>
    <comment ref="L300" authorId="0" shapeId="0" xr:uid="{B24721FB-4605-4761-B17E-D33E5697EDB2}">
      <text>
        <r>
          <rPr>
            <sz val="9"/>
            <color indexed="81"/>
            <rFont val="Tahoma"/>
            <family val="2"/>
          </rPr>
          <t>Account_Balance_YTD(acctdept: {Map!K300})</t>
        </r>
      </text>
    </comment>
    <comment ref="M300" authorId="0" shapeId="0" xr:uid="{001D961F-02A9-4F69-9837-1548BF6B0836}">
      <text>
        <r>
          <rPr>
            <sz val="9"/>
            <color indexed="81"/>
            <rFont val="Tahoma"/>
            <family val="2"/>
          </rPr>
          <t>Account_Balance_YTD(acctdept: {Map!L300})</t>
        </r>
      </text>
    </comment>
    <comment ref="D301" authorId="0" shapeId="0" xr:uid="{76BF21B9-4949-4D21-934A-2849D6D3B9E4}">
      <text>
        <r>
          <rPr>
            <sz val="9"/>
            <color indexed="81"/>
            <rFont val="Tahoma"/>
            <family val="2"/>
          </rPr>
          <t>Account_Balance_YTD(acctdept: {Map!C301})</t>
        </r>
      </text>
    </comment>
    <comment ref="E301" authorId="0" shapeId="0" xr:uid="{8944D514-6857-4504-8A07-ECC2F845FBA7}">
      <text>
        <r>
          <rPr>
            <sz val="9"/>
            <color indexed="81"/>
            <rFont val="Tahoma"/>
            <family val="2"/>
          </rPr>
          <t>Account_Balance_YTD(acctdept: {Map!D301})</t>
        </r>
      </text>
    </comment>
    <comment ref="F301" authorId="0" shapeId="0" xr:uid="{4376C5CC-3202-4254-B74C-055CE35D6C7E}">
      <text>
        <r>
          <rPr>
            <sz val="9"/>
            <color indexed="81"/>
            <rFont val="Tahoma"/>
            <family val="2"/>
          </rPr>
          <t>Account_Balance_YTD(acctdept: {Map!E301})</t>
        </r>
      </text>
    </comment>
    <comment ref="G301" authorId="0" shapeId="0" xr:uid="{6DD051DB-FD6C-4C4A-AEC4-605E162E7620}">
      <text>
        <r>
          <rPr>
            <sz val="9"/>
            <color indexed="81"/>
            <rFont val="Tahoma"/>
            <family val="2"/>
          </rPr>
          <t>Account_Balance_YTD(acctdept: {Map!F301})</t>
        </r>
      </text>
    </comment>
    <comment ref="H301" authorId="0" shapeId="0" xr:uid="{6697AB18-9649-4318-B210-47568BF671B0}">
      <text>
        <r>
          <rPr>
            <sz val="9"/>
            <color indexed="81"/>
            <rFont val="Tahoma"/>
            <family val="2"/>
          </rPr>
          <t>Account_Balance_YTD(acctdept: {Map!G301})</t>
        </r>
      </text>
    </comment>
    <comment ref="I301" authorId="0" shapeId="0" xr:uid="{6C03BA6C-EF27-41F8-AA38-B74949038B89}">
      <text>
        <r>
          <rPr>
            <sz val="9"/>
            <color indexed="81"/>
            <rFont val="Tahoma"/>
            <family val="2"/>
          </rPr>
          <t>Account_Balance_YTD(acctdept: {Map!H301})</t>
        </r>
      </text>
    </comment>
    <comment ref="J301" authorId="0" shapeId="0" xr:uid="{3E124170-02DA-4D16-850F-52809A70711E}">
      <text>
        <r>
          <rPr>
            <sz val="9"/>
            <color indexed="81"/>
            <rFont val="Tahoma"/>
            <family val="2"/>
          </rPr>
          <t>Account_Balance_YTD(acctdept: {Map!I301})</t>
        </r>
      </text>
    </comment>
    <comment ref="K301" authorId="0" shapeId="0" xr:uid="{A1A06AD7-BC5C-4E50-876F-2EE20929A87F}">
      <text>
        <r>
          <rPr>
            <sz val="9"/>
            <color indexed="81"/>
            <rFont val="Tahoma"/>
            <family val="2"/>
          </rPr>
          <t>Account_Balance_YTD(acctdept: {Map!J301})</t>
        </r>
      </text>
    </comment>
    <comment ref="L301" authorId="0" shapeId="0" xr:uid="{8F2F68B9-481A-4058-8F83-007613E116B8}">
      <text>
        <r>
          <rPr>
            <sz val="9"/>
            <color indexed="81"/>
            <rFont val="Tahoma"/>
            <family val="2"/>
          </rPr>
          <t>Account_Balance_YTD(acctdept: {Map!K301})</t>
        </r>
      </text>
    </comment>
    <comment ref="M301" authorId="0" shapeId="0" xr:uid="{717DE89B-4694-493A-9B03-1DC754C9E160}">
      <text>
        <r>
          <rPr>
            <sz val="9"/>
            <color indexed="81"/>
            <rFont val="Tahoma"/>
            <family val="2"/>
          </rPr>
          <t>Account_Balance_YTD(acctdept: {Map!L301})</t>
        </r>
      </text>
    </comment>
    <comment ref="D302" authorId="0" shapeId="0" xr:uid="{EB884A72-813D-4812-BE03-A4C9459EBEF3}">
      <text>
        <r>
          <rPr>
            <sz val="9"/>
            <color indexed="81"/>
            <rFont val="Tahoma"/>
            <family val="2"/>
          </rPr>
          <t>Account_Balance_YTD(acctdept: {Map!C302})</t>
        </r>
      </text>
    </comment>
    <comment ref="E302" authorId="0" shapeId="0" xr:uid="{72CA9B99-9F66-471F-8086-BAA75B0F8BAE}">
      <text>
        <r>
          <rPr>
            <sz val="9"/>
            <color indexed="81"/>
            <rFont val="Tahoma"/>
            <family val="2"/>
          </rPr>
          <t>Account_Balance_YTD(acctdept: {Map!D302})</t>
        </r>
      </text>
    </comment>
    <comment ref="F302" authorId="0" shapeId="0" xr:uid="{B77F31AD-6C18-457D-9F22-37F666742E1B}">
      <text>
        <r>
          <rPr>
            <sz val="9"/>
            <color indexed="81"/>
            <rFont val="Tahoma"/>
            <family val="2"/>
          </rPr>
          <t>Account_Balance_YTD(acctdept: {Map!E302})</t>
        </r>
      </text>
    </comment>
    <comment ref="G302" authorId="0" shapeId="0" xr:uid="{2E05223A-A142-4CC7-AC8C-804638A230C7}">
      <text>
        <r>
          <rPr>
            <sz val="9"/>
            <color indexed="81"/>
            <rFont val="Tahoma"/>
            <family val="2"/>
          </rPr>
          <t>Account_Balance_YTD(acctdept: {Map!F302})</t>
        </r>
      </text>
    </comment>
    <comment ref="H302" authorId="0" shapeId="0" xr:uid="{2E78AA94-1EB2-4C1F-9ACB-38AB6C9251BF}">
      <text>
        <r>
          <rPr>
            <sz val="9"/>
            <color indexed="81"/>
            <rFont val="Tahoma"/>
            <family val="2"/>
          </rPr>
          <t>Account_Balance_YTD(acctdept: {Map!G302})</t>
        </r>
      </text>
    </comment>
    <comment ref="I302" authorId="0" shapeId="0" xr:uid="{3982C5E7-7D95-4BEC-B144-4FE0F7291859}">
      <text>
        <r>
          <rPr>
            <sz val="9"/>
            <color indexed="81"/>
            <rFont val="Tahoma"/>
            <family val="2"/>
          </rPr>
          <t>Account_Balance_YTD(acctdept: {Map!H302})</t>
        </r>
      </text>
    </comment>
    <comment ref="J302" authorId="0" shapeId="0" xr:uid="{2EBDD6BC-21F5-42F0-8D9E-659E7CBC77ED}">
      <text>
        <r>
          <rPr>
            <sz val="9"/>
            <color indexed="81"/>
            <rFont val="Tahoma"/>
            <family val="2"/>
          </rPr>
          <t>Account_Balance_YTD(acctdept: {Map!I302})</t>
        </r>
      </text>
    </comment>
    <comment ref="K302" authorId="0" shapeId="0" xr:uid="{42715BA5-EA4C-4554-85E5-95DF7C71F819}">
      <text>
        <r>
          <rPr>
            <sz val="9"/>
            <color indexed="81"/>
            <rFont val="Tahoma"/>
            <family val="2"/>
          </rPr>
          <t>Account_Balance_YTD(acctdept: {Map!J302})</t>
        </r>
      </text>
    </comment>
    <comment ref="L302" authorId="0" shapeId="0" xr:uid="{7BF58C14-8301-4C8E-9F0D-E3A58DFF0893}">
      <text>
        <r>
          <rPr>
            <sz val="9"/>
            <color indexed="81"/>
            <rFont val="Tahoma"/>
            <family val="2"/>
          </rPr>
          <t>Account_Balance_YTD(acctdept: {Map!K302})</t>
        </r>
      </text>
    </comment>
    <comment ref="M302" authorId="0" shapeId="0" xr:uid="{C835EC5C-8388-4037-99F3-B7F9497C251C}">
      <text>
        <r>
          <rPr>
            <sz val="9"/>
            <color indexed="81"/>
            <rFont val="Tahoma"/>
            <family val="2"/>
          </rPr>
          <t>Account_Balance_YTD(acctdept: {Map!L302})</t>
        </r>
      </text>
    </comment>
    <comment ref="D303" authorId="0" shapeId="0" xr:uid="{AA603661-63D1-4580-83B5-4158A0DE6B0D}">
      <text>
        <r>
          <rPr>
            <sz val="9"/>
            <color indexed="81"/>
            <rFont val="Tahoma"/>
            <family val="2"/>
          </rPr>
          <t>Account_Balance_YTD(acctdept: {Map!C303})</t>
        </r>
      </text>
    </comment>
    <comment ref="E303" authorId="0" shapeId="0" xr:uid="{F9AED5AA-3F36-4A55-8507-B746F44EF557}">
      <text>
        <r>
          <rPr>
            <sz val="9"/>
            <color indexed="81"/>
            <rFont val="Tahoma"/>
            <family val="2"/>
          </rPr>
          <t>Account_Balance_YTD(acctdept: {Map!D303})</t>
        </r>
      </text>
    </comment>
    <comment ref="F303" authorId="0" shapeId="0" xr:uid="{3A6DD83E-58F5-4408-BB95-A3663E34B3CD}">
      <text>
        <r>
          <rPr>
            <sz val="9"/>
            <color indexed="81"/>
            <rFont val="Tahoma"/>
            <family val="2"/>
          </rPr>
          <t>Account_Balance_YTD(acctdept: {Map!E303})</t>
        </r>
      </text>
    </comment>
    <comment ref="G303" authorId="0" shapeId="0" xr:uid="{E7C6AEFD-2BC1-40B5-9A81-3FBA7F9057CD}">
      <text>
        <r>
          <rPr>
            <sz val="9"/>
            <color indexed="81"/>
            <rFont val="Tahoma"/>
            <family val="2"/>
          </rPr>
          <t>Account_Balance_YTD(acctdept: {Map!F303})</t>
        </r>
      </text>
    </comment>
    <comment ref="H303" authorId="0" shapeId="0" xr:uid="{137A0F19-E143-4511-A5FE-1AC5AD8F1289}">
      <text>
        <r>
          <rPr>
            <sz val="9"/>
            <color indexed="81"/>
            <rFont val="Tahoma"/>
            <family val="2"/>
          </rPr>
          <t>Account_Balance_YTD(acctdept: {Map!G303})</t>
        </r>
      </text>
    </comment>
    <comment ref="I303" authorId="0" shapeId="0" xr:uid="{BB84F461-A190-490D-9B29-0EF12F610EE8}">
      <text>
        <r>
          <rPr>
            <sz val="9"/>
            <color indexed="81"/>
            <rFont val="Tahoma"/>
            <family val="2"/>
          </rPr>
          <t>Account_Balance_YTD(acctdept: {Map!H303})</t>
        </r>
      </text>
    </comment>
    <comment ref="J303" authorId="0" shapeId="0" xr:uid="{752C39B2-B7C7-4B1D-A02A-B704BDE66E4B}">
      <text>
        <r>
          <rPr>
            <sz val="9"/>
            <color indexed="81"/>
            <rFont val="Tahoma"/>
            <family val="2"/>
          </rPr>
          <t>Account_Balance_YTD(acctdept: {Map!I303})</t>
        </r>
      </text>
    </comment>
    <comment ref="K303" authorId="0" shapeId="0" xr:uid="{D1ADC29A-E9F7-4628-AC01-F577462B8729}">
      <text>
        <r>
          <rPr>
            <sz val="9"/>
            <color indexed="81"/>
            <rFont val="Tahoma"/>
            <family val="2"/>
          </rPr>
          <t>Account_Balance_YTD(acctdept: {Map!J303})</t>
        </r>
      </text>
    </comment>
    <comment ref="L303" authorId="0" shapeId="0" xr:uid="{A98960C9-4178-4E42-A70C-50EDA183B41C}">
      <text>
        <r>
          <rPr>
            <sz val="9"/>
            <color indexed="81"/>
            <rFont val="Tahoma"/>
            <family val="2"/>
          </rPr>
          <t>Account_Balance_YTD(acctdept: {Map!K303})</t>
        </r>
      </text>
    </comment>
    <comment ref="M303" authorId="0" shapeId="0" xr:uid="{9E15CC0E-AE91-4478-A10C-33B2A762DFC3}">
      <text>
        <r>
          <rPr>
            <sz val="9"/>
            <color indexed="81"/>
            <rFont val="Tahoma"/>
            <family val="2"/>
          </rPr>
          <t>Account_Balance_YTD(acctdept: {Map!L303})</t>
        </r>
      </text>
    </comment>
    <comment ref="D304" authorId="0" shapeId="0" xr:uid="{B3919972-BF59-40A7-BC80-C3F3EE29C97F}">
      <text>
        <r>
          <rPr>
            <sz val="9"/>
            <color indexed="81"/>
            <rFont val="Tahoma"/>
            <family val="2"/>
          </rPr>
          <t>Account_Balance_YTD(acctdept: {Map!C304})</t>
        </r>
      </text>
    </comment>
    <comment ref="E304" authorId="0" shapeId="0" xr:uid="{FBE3FE6B-B5B8-4382-BF75-635D3747CD9A}">
      <text>
        <r>
          <rPr>
            <sz val="9"/>
            <color indexed="81"/>
            <rFont val="Tahoma"/>
            <family val="2"/>
          </rPr>
          <t>Account_Balance_YTD(acctdept: {Map!D304})</t>
        </r>
      </text>
    </comment>
    <comment ref="F304" authorId="0" shapeId="0" xr:uid="{043A05EB-8F86-465A-900A-FF3D73E61FBA}">
      <text>
        <r>
          <rPr>
            <sz val="9"/>
            <color indexed="81"/>
            <rFont val="Tahoma"/>
            <family val="2"/>
          </rPr>
          <t>Account_Balance_YTD(acctdept: {Map!E304})</t>
        </r>
      </text>
    </comment>
    <comment ref="G304" authorId="0" shapeId="0" xr:uid="{504F6FC6-BDEC-4825-84E6-87BF08419DEC}">
      <text>
        <r>
          <rPr>
            <sz val="9"/>
            <color indexed="81"/>
            <rFont val="Tahoma"/>
            <family val="2"/>
          </rPr>
          <t>Account_Balance_YTD(acctdept: {Map!F304})</t>
        </r>
      </text>
    </comment>
    <comment ref="H304" authorId="0" shapeId="0" xr:uid="{E038D49C-5B98-4C21-962D-8AF718F66821}">
      <text>
        <r>
          <rPr>
            <sz val="9"/>
            <color indexed="81"/>
            <rFont val="Tahoma"/>
            <family val="2"/>
          </rPr>
          <t>Account_Balance_YTD(acctdept: {Map!G304})</t>
        </r>
      </text>
    </comment>
    <comment ref="I304" authorId="0" shapeId="0" xr:uid="{0B40DFA1-C4AF-4870-842F-268FAD6AAA03}">
      <text>
        <r>
          <rPr>
            <sz val="9"/>
            <color indexed="81"/>
            <rFont val="Tahoma"/>
            <family val="2"/>
          </rPr>
          <t>Account_Balance_YTD(acctdept: {Map!H304})</t>
        </r>
      </text>
    </comment>
    <comment ref="J304" authorId="0" shapeId="0" xr:uid="{A1569395-5B94-4CDD-9F60-A6A503BCB8EF}">
      <text>
        <r>
          <rPr>
            <sz val="9"/>
            <color indexed="81"/>
            <rFont val="Tahoma"/>
            <family val="2"/>
          </rPr>
          <t>Account_Balance_YTD(acctdept: {Map!I304})</t>
        </r>
      </text>
    </comment>
    <comment ref="K304" authorId="0" shapeId="0" xr:uid="{FD71047E-AFC0-4674-B6B1-D93E6F4A9DBC}">
      <text>
        <r>
          <rPr>
            <sz val="9"/>
            <color indexed="81"/>
            <rFont val="Tahoma"/>
            <family val="2"/>
          </rPr>
          <t>Account_Balance_YTD(acctdept: {Map!J304})</t>
        </r>
      </text>
    </comment>
    <comment ref="L304" authorId="0" shapeId="0" xr:uid="{4622BF83-39E8-49EB-AD01-4385D41C4F4B}">
      <text>
        <r>
          <rPr>
            <sz val="9"/>
            <color indexed="81"/>
            <rFont val="Tahoma"/>
            <family val="2"/>
          </rPr>
          <t>Account_Balance_YTD(acctdept: {Map!K304})</t>
        </r>
      </text>
    </comment>
    <comment ref="M304" authorId="0" shapeId="0" xr:uid="{755D12E0-BAEA-4C89-B98B-D4A851A9C0D6}">
      <text>
        <r>
          <rPr>
            <sz val="9"/>
            <color indexed="81"/>
            <rFont val="Tahoma"/>
            <family val="2"/>
          </rPr>
          <t>Account_Balance_YTD(acctdept: {Map!L304})</t>
        </r>
      </text>
    </comment>
    <comment ref="D305" authorId="0" shapeId="0" xr:uid="{EEEF556C-D9AA-4AA0-B2F9-E7964A7A28F3}">
      <text>
        <r>
          <rPr>
            <sz val="9"/>
            <color indexed="81"/>
            <rFont val="Tahoma"/>
            <family val="2"/>
          </rPr>
          <t>Account_Balance_YTD(acctdept: {Map!C305})</t>
        </r>
      </text>
    </comment>
    <comment ref="E305" authorId="0" shapeId="0" xr:uid="{A839A0AC-35A5-4E6B-93FD-393C35971583}">
      <text>
        <r>
          <rPr>
            <sz val="9"/>
            <color indexed="81"/>
            <rFont val="Tahoma"/>
            <family val="2"/>
          </rPr>
          <t>Account_Balance_YTD(acctdept: {Map!D305})</t>
        </r>
      </text>
    </comment>
    <comment ref="F305" authorId="0" shapeId="0" xr:uid="{EB56B56C-95F0-4F8D-B8D5-BACA57C63E18}">
      <text>
        <r>
          <rPr>
            <sz val="9"/>
            <color indexed="81"/>
            <rFont val="Tahoma"/>
            <family val="2"/>
          </rPr>
          <t>Account_Balance_YTD(acctdept: {Map!E305})</t>
        </r>
      </text>
    </comment>
    <comment ref="G305" authorId="0" shapeId="0" xr:uid="{EEFF18D2-8E98-4719-887D-3E701EBBE434}">
      <text>
        <r>
          <rPr>
            <sz val="9"/>
            <color indexed="81"/>
            <rFont val="Tahoma"/>
            <family val="2"/>
          </rPr>
          <t>Account_Balance_YTD(acctdept: {Map!F305})</t>
        </r>
      </text>
    </comment>
    <comment ref="H305" authorId="0" shapeId="0" xr:uid="{4483E7CF-A764-4D70-AA53-8A3D2AA9FD37}">
      <text>
        <r>
          <rPr>
            <sz val="9"/>
            <color indexed="81"/>
            <rFont val="Tahoma"/>
            <family val="2"/>
          </rPr>
          <t>Account_Balance_YTD(acctdept: {Map!G305})</t>
        </r>
      </text>
    </comment>
    <comment ref="I305" authorId="0" shapeId="0" xr:uid="{1AE8EBEF-1277-4680-BF44-620486C40F5C}">
      <text>
        <r>
          <rPr>
            <sz val="9"/>
            <color indexed="81"/>
            <rFont val="Tahoma"/>
            <family val="2"/>
          </rPr>
          <t>Account_Balance_YTD(acctdept: {Map!H305})</t>
        </r>
      </text>
    </comment>
    <comment ref="J305" authorId="0" shapeId="0" xr:uid="{AA589F7C-5FFA-471B-9926-81DF5B28FC37}">
      <text>
        <r>
          <rPr>
            <sz val="9"/>
            <color indexed="81"/>
            <rFont val="Tahoma"/>
            <family val="2"/>
          </rPr>
          <t>Account_Balance_YTD(acctdept: {Map!I305})</t>
        </r>
      </text>
    </comment>
    <comment ref="K305" authorId="0" shapeId="0" xr:uid="{2ED6D74B-FC88-4493-968E-408E72A8CEB3}">
      <text>
        <r>
          <rPr>
            <sz val="9"/>
            <color indexed="81"/>
            <rFont val="Tahoma"/>
            <family val="2"/>
          </rPr>
          <t>Account_Balance_YTD(acctdept: {Map!J305})</t>
        </r>
      </text>
    </comment>
    <comment ref="L305" authorId="0" shapeId="0" xr:uid="{590ECEEE-A3B1-491C-BF06-065B51C7F567}">
      <text>
        <r>
          <rPr>
            <sz val="9"/>
            <color indexed="81"/>
            <rFont val="Tahoma"/>
            <family val="2"/>
          </rPr>
          <t>Account_Balance_YTD(acctdept: {Map!K305})</t>
        </r>
      </text>
    </comment>
    <comment ref="M305" authorId="0" shapeId="0" xr:uid="{64739825-D5AB-4EEF-9A8F-97F7B84C71E2}">
      <text>
        <r>
          <rPr>
            <sz val="9"/>
            <color indexed="81"/>
            <rFont val="Tahoma"/>
            <family val="2"/>
          </rPr>
          <t>Account_Balance_YTD(acctdept: {Map!L305})</t>
        </r>
      </text>
    </comment>
    <comment ref="D306" authorId="0" shapeId="0" xr:uid="{AAF7680E-0998-432F-A146-C7442269F380}">
      <text>
        <r>
          <rPr>
            <sz val="9"/>
            <color indexed="81"/>
            <rFont val="Tahoma"/>
            <family val="2"/>
          </rPr>
          <t>Account_Balance_YTD(acctdept: {Map!C306})</t>
        </r>
      </text>
    </comment>
    <comment ref="E306" authorId="0" shapeId="0" xr:uid="{E54FEA2C-C03A-4375-9324-7BF344BA03D1}">
      <text>
        <r>
          <rPr>
            <sz val="9"/>
            <color indexed="81"/>
            <rFont val="Tahoma"/>
            <family val="2"/>
          </rPr>
          <t>Account_Balance_YTD(acctdept: {Map!D306})</t>
        </r>
      </text>
    </comment>
    <comment ref="F306" authorId="0" shapeId="0" xr:uid="{2CA85602-E095-4FA1-9BCF-68BB6DC93C07}">
      <text>
        <r>
          <rPr>
            <sz val="9"/>
            <color indexed="81"/>
            <rFont val="Tahoma"/>
            <family val="2"/>
          </rPr>
          <t>Account_Balance_YTD(acctdept: {Map!E306})</t>
        </r>
      </text>
    </comment>
    <comment ref="G306" authorId="0" shapeId="0" xr:uid="{0582A382-9C6A-4A33-AB33-57B21B1F8243}">
      <text>
        <r>
          <rPr>
            <sz val="9"/>
            <color indexed="81"/>
            <rFont val="Tahoma"/>
            <family val="2"/>
          </rPr>
          <t>Account_Balance_YTD(acctdept: {Map!F306})</t>
        </r>
      </text>
    </comment>
    <comment ref="H306" authorId="0" shapeId="0" xr:uid="{3BB2F43A-DF30-4FAE-AD34-5B36C32941B1}">
      <text>
        <r>
          <rPr>
            <sz val="9"/>
            <color indexed="81"/>
            <rFont val="Tahoma"/>
            <family val="2"/>
          </rPr>
          <t>Account_Balance_YTD(acctdept: {Map!G306})</t>
        </r>
      </text>
    </comment>
    <comment ref="I306" authorId="0" shapeId="0" xr:uid="{5A1986E8-09C9-4BBF-A37F-43C41BC77909}">
      <text>
        <r>
          <rPr>
            <sz val="9"/>
            <color indexed="81"/>
            <rFont val="Tahoma"/>
            <family val="2"/>
          </rPr>
          <t>Account_Balance_YTD(acctdept: {Map!H306})</t>
        </r>
      </text>
    </comment>
    <comment ref="J306" authorId="0" shapeId="0" xr:uid="{D05D6F77-39E7-411A-92E2-BECB230F3841}">
      <text>
        <r>
          <rPr>
            <sz val="9"/>
            <color indexed="81"/>
            <rFont val="Tahoma"/>
            <family val="2"/>
          </rPr>
          <t>Account_Balance_YTD(acctdept: {Map!I306})</t>
        </r>
      </text>
    </comment>
    <comment ref="K306" authorId="0" shapeId="0" xr:uid="{97E7068E-494D-4DB8-98F3-BF3433984ED2}">
      <text>
        <r>
          <rPr>
            <sz val="9"/>
            <color indexed="81"/>
            <rFont val="Tahoma"/>
            <family val="2"/>
          </rPr>
          <t>Account_Balance_YTD(acctdept: {Map!J306})</t>
        </r>
      </text>
    </comment>
    <comment ref="L306" authorId="0" shapeId="0" xr:uid="{4D8385E6-6A98-4687-83AF-4F5989958068}">
      <text>
        <r>
          <rPr>
            <sz val="9"/>
            <color indexed="81"/>
            <rFont val="Tahoma"/>
            <family val="2"/>
          </rPr>
          <t>Account_Balance_YTD(acctdept: {Map!K306})</t>
        </r>
      </text>
    </comment>
    <comment ref="M306" authorId="0" shapeId="0" xr:uid="{CD627FE5-3375-4BB0-8910-6D3C54ADF167}">
      <text>
        <r>
          <rPr>
            <sz val="9"/>
            <color indexed="81"/>
            <rFont val="Tahoma"/>
            <family val="2"/>
          </rPr>
          <t>Account_Balance_YTD(acctdept: {Map!L306})</t>
        </r>
      </text>
    </comment>
    <comment ref="D307" authorId="0" shapeId="0" xr:uid="{12203225-8FB8-4BA8-A460-172FC1358FE4}">
      <text>
        <r>
          <rPr>
            <sz val="9"/>
            <color indexed="81"/>
            <rFont val="Tahoma"/>
            <family val="2"/>
          </rPr>
          <t>Account_Balance_YTD(acctdept: {Map!C307})</t>
        </r>
      </text>
    </comment>
    <comment ref="E307" authorId="0" shapeId="0" xr:uid="{6C2479A0-2FAE-44D4-9984-3641E58E066A}">
      <text>
        <r>
          <rPr>
            <sz val="9"/>
            <color indexed="81"/>
            <rFont val="Tahoma"/>
            <family val="2"/>
          </rPr>
          <t>Account_Balance_YTD(acctdept: {Map!D307})</t>
        </r>
      </text>
    </comment>
    <comment ref="F307" authorId="0" shapeId="0" xr:uid="{65946368-D8D8-4FC5-8E65-AAFAE93C226C}">
      <text>
        <r>
          <rPr>
            <sz val="9"/>
            <color indexed="81"/>
            <rFont val="Tahoma"/>
            <family val="2"/>
          </rPr>
          <t>Account_Balance_YTD(acctdept: {Map!E307})</t>
        </r>
      </text>
    </comment>
    <comment ref="G307" authorId="0" shapeId="0" xr:uid="{A7161775-C8CA-4673-B807-22E031DE6292}">
      <text>
        <r>
          <rPr>
            <sz val="9"/>
            <color indexed="81"/>
            <rFont val="Tahoma"/>
            <family val="2"/>
          </rPr>
          <t>Account_Balance_YTD(acctdept: {Map!F307})</t>
        </r>
      </text>
    </comment>
    <comment ref="H307" authorId="0" shapeId="0" xr:uid="{30D683BB-8137-484C-A624-73AC9C867F82}">
      <text>
        <r>
          <rPr>
            <sz val="9"/>
            <color indexed="81"/>
            <rFont val="Tahoma"/>
            <family val="2"/>
          </rPr>
          <t>Account_Balance_YTD(acctdept: {Map!G307})</t>
        </r>
      </text>
    </comment>
    <comment ref="I307" authorId="0" shapeId="0" xr:uid="{33F7B93A-864B-4425-AFF3-E9F856520320}">
      <text>
        <r>
          <rPr>
            <sz val="9"/>
            <color indexed="81"/>
            <rFont val="Tahoma"/>
            <family val="2"/>
          </rPr>
          <t>Account_Balance_YTD(acctdept: {Map!H307})</t>
        </r>
      </text>
    </comment>
    <comment ref="J307" authorId="0" shapeId="0" xr:uid="{E0F97008-0B63-400B-8B5C-24439FEF00D7}">
      <text>
        <r>
          <rPr>
            <sz val="9"/>
            <color indexed="81"/>
            <rFont val="Tahoma"/>
            <family val="2"/>
          </rPr>
          <t>Account_Balance_YTD(acctdept: {Map!I307})</t>
        </r>
      </text>
    </comment>
    <comment ref="K307" authorId="0" shapeId="0" xr:uid="{F2DC7144-C03C-4C5A-8FE9-CBB94D695A4C}">
      <text>
        <r>
          <rPr>
            <sz val="9"/>
            <color indexed="81"/>
            <rFont val="Tahoma"/>
            <family val="2"/>
          </rPr>
          <t>Account_Balance_YTD(acctdept: {Map!J307})</t>
        </r>
      </text>
    </comment>
    <comment ref="L307" authorId="0" shapeId="0" xr:uid="{5061FE99-8389-44B0-A1AB-D6A1EDD5823B}">
      <text>
        <r>
          <rPr>
            <sz val="9"/>
            <color indexed="81"/>
            <rFont val="Tahoma"/>
            <family val="2"/>
          </rPr>
          <t>Account_Balance_YTD(acctdept: {Map!K307})</t>
        </r>
      </text>
    </comment>
    <comment ref="M307" authorId="0" shapeId="0" xr:uid="{7A1FBCD9-7695-440D-A5E3-3AA66732AAA9}">
      <text>
        <r>
          <rPr>
            <sz val="9"/>
            <color indexed="81"/>
            <rFont val="Tahoma"/>
            <family val="2"/>
          </rPr>
          <t>Account_Balance_YTD(acctdept: {Map!L307})</t>
        </r>
      </text>
    </comment>
    <comment ref="D308" authorId="0" shapeId="0" xr:uid="{FE18AF55-2D39-4399-B125-68EDF607373A}">
      <text>
        <r>
          <rPr>
            <sz val="9"/>
            <color indexed="81"/>
            <rFont val="Tahoma"/>
            <family val="2"/>
          </rPr>
          <t>Account_Balance_YTD(acctdept: {Map!C308})</t>
        </r>
      </text>
    </comment>
    <comment ref="E308" authorId="0" shapeId="0" xr:uid="{879ABD36-5913-4152-AFA3-B35396D02DA3}">
      <text>
        <r>
          <rPr>
            <sz val="9"/>
            <color indexed="81"/>
            <rFont val="Tahoma"/>
            <family val="2"/>
          </rPr>
          <t>Account_Balance_YTD(acctdept: {Map!D308})</t>
        </r>
      </text>
    </comment>
    <comment ref="F308" authorId="0" shapeId="0" xr:uid="{E1435221-5CFE-416B-A5A5-015B4DF8E68E}">
      <text>
        <r>
          <rPr>
            <sz val="9"/>
            <color indexed="81"/>
            <rFont val="Tahoma"/>
            <family val="2"/>
          </rPr>
          <t>Account_Balance_YTD(acctdept: {Map!E308})</t>
        </r>
      </text>
    </comment>
    <comment ref="G308" authorId="0" shapeId="0" xr:uid="{1BB69D39-5FA5-4DAB-92B5-1E700EB35F1B}">
      <text>
        <r>
          <rPr>
            <sz val="9"/>
            <color indexed="81"/>
            <rFont val="Tahoma"/>
            <family val="2"/>
          </rPr>
          <t>Account_Balance_YTD(acctdept: {Map!F308})</t>
        </r>
      </text>
    </comment>
    <comment ref="H308" authorId="0" shapeId="0" xr:uid="{8508F7DC-F071-4D7A-A33B-992AE6A799FA}">
      <text>
        <r>
          <rPr>
            <sz val="9"/>
            <color indexed="81"/>
            <rFont val="Tahoma"/>
            <family val="2"/>
          </rPr>
          <t>Account_Balance_YTD(acctdept: {Map!G308})</t>
        </r>
      </text>
    </comment>
    <comment ref="I308" authorId="0" shapeId="0" xr:uid="{7F67409D-4578-414D-998F-2A495EC26225}">
      <text>
        <r>
          <rPr>
            <sz val="9"/>
            <color indexed="81"/>
            <rFont val="Tahoma"/>
            <family val="2"/>
          </rPr>
          <t>Account_Balance_YTD(acctdept: {Map!H308})</t>
        </r>
      </text>
    </comment>
    <comment ref="J308" authorId="0" shapeId="0" xr:uid="{7EF75110-D3F0-488A-9A50-38F5DCFE32A3}">
      <text>
        <r>
          <rPr>
            <sz val="9"/>
            <color indexed="81"/>
            <rFont val="Tahoma"/>
            <family val="2"/>
          </rPr>
          <t>Account_Balance_YTD(acctdept: {Map!I308})</t>
        </r>
      </text>
    </comment>
    <comment ref="K308" authorId="0" shapeId="0" xr:uid="{C7404A0F-C296-4A7D-995C-4F8C50406B60}">
      <text>
        <r>
          <rPr>
            <sz val="9"/>
            <color indexed="81"/>
            <rFont val="Tahoma"/>
            <family val="2"/>
          </rPr>
          <t>Account_Balance_YTD(acctdept: {Map!J308})</t>
        </r>
      </text>
    </comment>
    <comment ref="L308" authorId="0" shapeId="0" xr:uid="{8EF1AE1B-0EA2-474B-9689-1BD62A4ADBA5}">
      <text>
        <r>
          <rPr>
            <sz val="9"/>
            <color indexed="81"/>
            <rFont val="Tahoma"/>
            <family val="2"/>
          </rPr>
          <t>Account_Balance_YTD(acctdept: {Map!K308})</t>
        </r>
      </text>
    </comment>
    <comment ref="M308" authorId="0" shapeId="0" xr:uid="{CE37B9C9-AFA3-4525-859F-8B06F16E381A}">
      <text>
        <r>
          <rPr>
            <sz val="9"/>
            <color indexed="81"/>
            <rFont val="Tahoma"/>
            <family val="2"/>
          </rPr>
          <t>Account_Balance_YTD(acctdept: {Map!L308})</t>
        </r>
      </text>
    </comment>
    <comment ref="D309" authorId="0" shapeId="0" xr:uid="{83EE94EC-EDAD-4602-BDA0-8ADD1AD2615B}">
      <text>
        <r>
          <rPr>
            <sz val="9"/>
            <color indexed="81"/>
            <rFont val="Tahoma"/>
            <family val="2"/>
          </rPr>
          <t>Account_Balance_YTD(acctdept: {Map!C309})</t>
        </r>
      </text>
    </comment>
    <comment ref="E309" authorId="0" shapeId="0" xr:uid="{01C6632A-363A-4F31-8EC3-D3B6D538F404}">
      <text>
        <r>
          <rPr>
            <sz val="9"/>
            <color indexed="81"/>
            <rFont val="Tahoma"/>
            <family val="2"/>
          </rPr>
          <t>Account_Balance_YTD(acctdept: {Map!D309})</t>
        </r>
      </text>
    </comment>
    <comment ref="F309" authorId="0" shapeId="0" xr:uid="{8F7127B5-BC94-4998-BB92-F62E53587DCA}">
      <text>
        <r>
          <rPr>
            <sz val="9"/>
            <color indexed="81"/>
            <rFont val="Tahoma"/>
            <family val="2"/>
          </rPr>
          <t>Account_Balance_YTD(acctdept: {Map!E309})</t>
        </r>
      </text>
    </comment>
    <comment ref="G309" authorId="0" shapeId="0" xr:uid="{D4FE5D30-07D2-42D7-A78C-741EFCBCEF9F}">
      <text>
        <r>
          <rPr>
            <sz val="9"/>
            <color indexed="81"/>
            <rFont val="Tahoma"/>
            <family val="2"/>
          </rPr>
          <t>Account_Balance_YTD(acctdept: {Map!F309})</t>
        </r>
      </text>
    </comment>
    <comment ref="H309" authorId="0" shapeId="0" xr:uid="{4AF189C4-A7B8-4F76-93BC-F206403B86BE}">
      <text>
        <r>
          <rPr>
            <sz val="9"/>
            <color indexed="81"/>
            <rFont val="Tahoma"/>
            <family val="2"/>
          </rPr>
          <t>Account_Balance_YTD(acctdept: {Map!G309})</t>
        </r>
      </text>
    </comment>
    <comment ref="I309" authorId="0" shapeId="0" xr:uid="{4622F9B7-1A22-4CD4-B3A2-9A619DEECF49}">
      <text>
        <r>
          <rPr>
            <sz val="9"/>
            <color indexed="81"/>
            <rFont val="Tahoma"/>
            <family val="2"/>
          </rPr>
          <t>Account_Balance_YTD(acctdept: {Map!H309})</t>
        </r>
      </text>
    </comment>
    <comment ref="J309" authorId="0" shapeId="0" xr:uid="{6090437A-8053-4648-AAC3-4FB99D10558A}">
      <text>
        <r>
          <rPr>
            <sz val="9"/>
            <color indexed="81"/>
            <rFont val="Tahoma"/>
            <family val="2"/>
          </rPr>
          <t>Account_Balance_YTD(acctdept: {Map!I309})</t>
        </r>
      </text>
    </comment>
    <comment ref="K309" authorId="0" shapeId="0" xr:uid="{BDD38073-3FC1-4C58-8237-9AF6BD3ECA53}">
      <text>
        <r>
          <rPr>
            <sz val="9"/>
            <color indexed="81"/>
            <rFont val="Tahoma"/>
            <family val="2"/>
          </rPr>
          <t>Account_Balance_YTD(acctdept: {Map!J309})</t>
        </r>
      </text>
    </comment>
    <comment ref="L309" authorId="0" shapeId="0" xr:uid="{7F6686E7-BE7B-44E6-9101-1D8FA77D170B}">
      <text>
        <r>
          <rPr>
            <sz val="9"/>
            <color indexed="81"/>
            <rFont val="Tahoma"/>
            <family val="2"/>
          </rPr>
          <t>Account_Balance_YTD(acctdept: {Map!K309})</t>
        </r>
      </text>
    </comment>
    <comment ref="M309" authorId="0" shapeId="0" xr:uid="{554C4F33-20AD-4C5F-8EA5-01A9C4E997B5}">
      <text>
        <r>
          <rPr>
            <sz val="9"/>
            <color indexed="81"/>
            <rFont val="Tahoma"/>
            <family val="2"/>
          </rPr>
          <t>Account_Balance_YTD(acctdept: {Map!L309})</t>
        </r>
      </text>
    </comment>
    <comment ref="D310" authorId="0" shapeId="0" xr:uid="{E594824D-FD06-4D60-BC0E-CE00BB7CFC2A}">
      <text>
        <r>
          <rPr>
            <sz val="9"/>
            <color indexed="81"/>
            <rFont val="Tahoma"/>
            <family val="2"/>
          </rPr>
          <t>Account_Balance_YTD(acctdept: {Map!C310})</t>
        </r>
      </text>
    </comment>
    <comment ref="E310" authorId="0" shapeId="0" xr:uid="{31302C53-01CF-497C-BE66-1828E57ED9B7}">
      <text>
        <r>
          <rPr>
            <sz val="9"/>
            <color indexed="81"/>
            <rFont val="Tahoma"/>
            <family val="2"/>
          </rPr>
          <t>Account_Balance_YTD(acctdept: {Map!D310})</t>
        </r>
      </text>
    </comment>
    <comment ref="F310" authorId="0" shapeId="0" xr:uid="{6DDAD9A1-9EFB-482A-92E5-706BEB4235F4}">
      <text>
        <r>
          <rPr>
            <sz val="9"/>
            <color indexed="81"/>
            <rFont val="Tahoma"/>
            <family val="2"/>
          </rPr>
          <t>Account_Balance_YTD(acctdept: {Map!E310})</t>
        </r>
      </text>
    </comment>
    <comment ref="G310" authorId="0" shapeId="0" xr:uid="{59860519-FF51-4ED1-B469-209BE0569378}">
      <text>
        <r>
          <rPr>
            <sz val="9"/>
            <color indexed="81"/>
            <rFont val="Tahoma"/>
            <family val="2"/>
          </rPr>
          <t>Account_Balance_YTD(acctdept: {Map!F310})</t>
        </r>
      </text>
    </comment>
    <comment ref="H310" authorId="0" shapeId="0" xr:uid="{0B2949FE-3762-461E-AE47-8050C233DFC5}">
      <text>
        <r>
          <rPr>
            <sz val="9"/>
            <color indexed="81"/>
            <rFont val="Tahoma"/>
            <family val="2"/>
          </rPr>
          <t>Account_Balance_YTD(acctdept: {Map!G310})</t>
        </r>
      </text>
    </comment>
    <comment ref="I310" authorId="0" shapeId="0" xr:uid="{F3956800-CA1B-4EBC-B080-8D257DEC94C0}">
      <text>
        <r>
          <rPr>
            <sz val="9"/>
            <color indexed="81"/>
            <rFont val="Tahoma"/>
            <family val="2"/>
          </rPr>
          <t>Account_Balance_YTD(acctdept: {Map!H310})</t>
        </r>
      </text>
    </comment>
    <comment ref="J310" authorId="0" shapeId="0" xr:uid="{A895B581-4677-4364-B437-70B08A97397F}">
      <text>
        <r>
          <rPr>
            <sz val="9"/>
            <color indexed="81"/>
            <rFont val="Tahoma"/>
            <family val="2"/>
          </rPr>
          <t>Account_Balance_YTD(acctdept: {Map!I310})</t>
        </r>
      </text>
    </comment>
    <comment ref="K310" authorId="0" shapeId="0" xr:uid="{EC3C9315-EC1B-4F2E-9292-CA7810281BEE}">
      <text>
        <r>
          <rPr>
            <sz val="9"/>
            <color indexed="81"/>
            <rFont val="Tahoma"/>
            <family val="2"/>
          </rPr>
          <t>Account_Balance_YTD(acctdept: {Map!J310})</t>
        </r>
      </text>
    </comment>
    <comment ref="L310" authorId="0" shapeId="0" xr:uid="{8EC0921E-0C8B-449D-A7FE-48682692AC0D}">
      <text>
        <r>
          <rPr>
            <sz val="9"/>
            <color indexed="81"/>
            <rFont val="Tahoma"/>
            <family val="2"/>
          </rPr>
          <t>Account_Balance_YTD(acctdept: {Map!K310})</t>
        </r>
      </text>
    </comment>
    <comment ref="M310" authorId="0" shapeId="0" xr:uid="{39199006-ECCE-4B40-9818-B33C67C7A2C3}">
      <text>
        <r>
          <rPr>
            <sz val="9"/>
            <color indexed="81"/>
            <rFont val="Tahoma"/>
            <family val="2"/>
          </rPr>
          <t>Account_Balance_YTD(acctdept: {Map!L310})</t>
        </r>
      </text>
    </comment>
    <comment ref="D311" authorId="0" shapeId="0" xr:uid="{0DBBFF33-1B35-4E08-9811-B67DD80A2A22}">
      <text>
        <r>
          <rPr>
            <sz val="9"/>
            <color indexed="81"/>
            <rFont val="Tahoma"/>
            <family val="2"/>
          </rPr>
          <t>Account_Balance_YTD(acctdept: {Map!C311})</t>
        </r>
      </text>
    </comment>
    <comment ref="E311" authorId="0" shapeId="0" xr:uid="{A541F841-3B36-4468-B4C3-F3F138E4D340}">
      <text>
        <r>
          <rPr>
            <sz val="9"/>
            <color indexed="81"/>
            <rFont val="Tahoma"/>
            <family val="2"/>
          </rPr>
          <t>Account_Balance_YTD(acctdept: {Map!D311})</t>
        </r>
      </text>
    </comment>
    <comment ref="F311" authorId="0" shapeId="0" xr:uid="{4B48D7D2-CB2B-48A6-9DC0-A8E3DF6BA1AC}">
      <text>
        <r>
          <rPr>
            <sz val="9"/>
            <color indexed="81"/>
            <rFont val="Tahoma"/>
            <family val="2"/>
          </rPr>
          <t>Account_Balance_YTD(acctdept: {Map!E311})</t>
        </r>
      </text>
    </comment>
    <comment ref="G311" authorId="0" shapeId="0" xr:uid="{2ECC90C3-984D-42B4-979F-EC8203E1177A}">
      <text>
        <r>
          <rPr>
            <sz val="9"/>
            <color indexed="81"/>
            <rFont val="Tahoma"/>
            <family val="2"/>
          </rPr>
          <t>Account_Balance_YTD(acctdept: {Map!F311})</t>
        </r>
      </text>
    </comment>
    <comment ref="H311" authorId="0" shapeId="0" xr:uid="{46E3E6EF-163A-4254-A230-96EE1C640AB9}">
      <text>
        <r>
          <rPr>
            <sz val="9"/>
            <color indexed="81"/>
            <rFont val="Tahoma"/>
            <family val="2"/>
          </rPr>
          <t>Account_Balance_YTD(acctdept: {Map!G311})</t>
        </r>
      </text>
    </comment>
    <comment ref="I311" authorId="0" shapeId="0" xr:uid="{655695EF-D35D-4CDB-BDE6-5F229DE03136}">
      <text>
        <r>
          <rPr>
            <sz val="9"/>
            <color indexed="81"/>
            <rFont val="Tahoma"/>
            <family val="2"/>
          </rPr>
          <t>Account_Balance_YTD(acctdept: {Map!H311})</t>
        </r>
      </text>
    </comment>
    <comment ref="J311" authorId="0" shapeId="0" xr:uid="{F0124A4A-66CA-459A-8F8B-2C6087537133}">
      <text>
        <r>
          <rPr>
            <sz val="9"/>
            <color indexed="81"/>
            <rFont val="Tahoma"/>
            <family val="2"/>
          </rPr>
          <t>Account_Balance_YTD(acctdept: {Map!I311})</t>
        </r>
      </text>
    </comment>
    <comment ref="K311" authorId="0" shapeId="0" xr:uid="{10845DEB-98A9-45F3-8D28-9EBBCC72AED2}">
      <text>
        <r>
          <rPr>
            <sz val="9"/>
            <color indexed="81"/>
            <rFont val="Tahoma"/>
            <family val="2"/>
          </rPr>
          <t>Account_Balance_YTD(acctdept: {Map!J311})</t>
        </r>
      </text>
    </comment>
    <comment ref="L311" authorId="0" shapeId="0" xr:uid="{07E9E90C-15B1-4270-9F7F-140E8ADFCDAD}">
      <text>
        <r>
          <rPr>
            <sz val="9"/>
            <color indexed="81"/>
            <rFont val="Tahoma"/>
            <family val="2"/>
          </rPr>
          <t>Account_Balance_YTD(acctdept: {Map!K311})</t>
        </r>
      </text>
    </comment>
    <comment ref="M311" authorId="0" shapeId="0" xr:uid="{B8821EB3-510E-46CB-A1FB-3629B965B245}">
      <text>
        <r>
          <rPr>
            <sz val="9"/>
            <color indexed="81"/>
            <rFont val="Tahoma"/>
            <family val="2"/>
          </rPr>
          <t>Account_Balance_YTD(acctdept: {Map!L311})</t>
        </r>
      </text>
    </comment>
    <comment ref="D312" authorId="0" shapeId="0" xr:uid="{D35FEC22-A4D7-44B8-A450-7AD599B631A5}">
      <text>
        <r>
          <rPr>
            <sz val="9"/>
            <color indexed="81"/>
            <rFont val="Tahoma"/>
            <family val="2"/>
          </rPr>
          <t>Account_Balance_YTD(acctdept: {Map!C312})</t>
        </r>
      </text>
    </comment>
    <comment ref="E312" authorId="0" shapeId="0" xr:uid="{AFA259AB-D5C0-40D1-B3BF-0AF7E5B0E48B}">
      <text>
        <r>
          <rPr>
            <sz val="9"/>
            <color indexed="81"/>
            <rFont val="Tahoma"/>
            <family val="2"/>
          </rPr>
          <t>Account_Balance_YTD(acctdept: {Map!D312})</t>
        </r>
      </text>
    </comment>
    <comment ref="F312" authorId="0" shapeId="0" xr:uid="{08B52F07-5DB1-4971-9F19-F90F62CC9BD5}">
      <text>
        <r>
          <rPr>
            <sz val="9"/>
            <color indexed="81"/>
            <rFont val="Tahoma"/>
            <family val="2"/>
          </rPr>
          <t>Account_Balance_YTD(acctdept: {Map!E312})</t>
        </r>
      </text>
    </comment>
    <comment ref="G312" authorId="0" shapeId="0" xr:uid="{21726AC3-163D-4195-9565-E4B824AD86CA}">
      <text>
        <r>
          <rPr>
            <sz val="9"/>
            <color indexed="81"/>
            <rFont val="Tahoma"/>
            <family val="2"/>
          </rPr>
          <t>Account_Balance_YTD(acctdept: {Map!F312})</t>
        </r>
      </text>
    </comment>
    <comment ref="H312" authorId="0" shapeId="0" xr:uid="{07983CEC-EC3A-4EB7-ABB5-F15E8B1E3602}">
      <text>
        <r>
          <rPr>
            <sz val="9"/>
            <color indexed="81"/>
            <rFont val="Tahoma"/>
            <family val="2"/>
          </rPr>
          <t>Account_Balance_YTD(acctdept: {Map!G312})</t>
        </r>
      </text>
    </comment>
    <comment ref="I312" authorId="0" shapeId="0" xr:uid="{D19129F3-9D2F-485D-B2C5-44B36A8BD87E}">
      <text>
        <r>
          <rPr>
            <sz val="9"/>
            <color indexed="81"/>
            <rFont val="Tahoma"/>
            <family val="2"/>
          </rPr>
          <t>Account_Balance_YTD(acctdept: {Map!H312})</t>
        </r>
      </text>
    </comment>
    <comment ref="J312" authorId="0" shapeId="0" xr:uid="{E63B2948-994D-48BF-BCFE-1E5D038F9237}">
      <text>
        <r>
          <rPr>
            <sz val="9"/>
            <color indexed="81"/>
            <rFont val="Tahoma"/>
            <family val="2"/>
          </rPr>
          <t>Account_Balance_YTD(acctdept: {Map!I312})</t>
        </r>
      </text>
    </comment>
    <comment ref="K312" authorId="0" shapeId="0" xr:uid="{443790E3-FF3D-4FEF-A63B-17842E9243C5}">
      <text>
        <r>
          <rPr>
            <sz val="9"/>
            <color indexed="81"/>
            <rFont val="Tahoma"/>
            <family val="2"/>
          </rPr>
          <t>Account_Balance_YTD(acctdept: {Map!J312})</t>
        </r>
      </text>
    </comment>
    <comment ref="L312" authorId="0" shapeId="0" xr:uid="{ABD75F61-0DAD-4C15-B4CD-9528CDBB8A88}">
      <text>
        <r>
          <rPr>
            <sz val="9"/>
            <color indexed="81"/>
            <rFont val="Tahoma"/>
            <family val="2"/>
          </rPr>
          <t>Account_Balance_YTD(acctdept: {Map!K312})</t>
        </r>
      </text>
    </comment>
    <comment ref="M312" authorId="0" shapeId="0" xr:uid="{1A9F5049-2A32-4176-B4F9-AA76C43FF54C}">
      <text>
        <r>
          <rPr>
            <sz val="9"/>
            <color indexed="81"/>
            <rFont val="Tahoma"/>
            <family val="2"/>
          </rPr>
          <t>Account_Balance_YTD(acctdept: {Map!L312})</t>
        </r>
      </text>
    </comment>
    <comment ref="D313" authorId="0" shapeId="0" xr:uid="{E755F818-7896-4903-A681-17E41C9D3D5D}">
      <text>
        <r>
          <rPr>
            <sz val="9"/>
            <color indexed="81"/>
            <rFont val="Tahoma"/>
            <family val="2"/>
          </rPr>
          <t>Account_Balance_YTD(acctdept: {Map!C313})</t>
        </r>
      </text>
    </comment>
    <comment ref="E313" authorId="0" shapeId="0" xr:uid="{B2432449-0BEE-4322-A443-C507611F1619}">
      <text>
        <r>
          <rPr>
            <sz val="9"/>
            <color indexed="81"/>
            <rFont val="Tahoma"/>
            <family val="2"/>
          </rPr>
          <t>Account_Balance_YTD(acctdept: {Map!D313})</t>
        </r>
      </text>
    </comment>
    <comment ref="F313" authorId="0" shapeId="0" xr:uid="{D086CA10-5073-462A-9E78-3474BA5728D7}">
      <text>
        <r>
          <rPr>
            <sz val="9"/>
            <color indexed="81"/>
            <rFont val="Tahoma"/>
            <family val="2"/>
          </rPr>
          <t>Account_Balance_YTD(acctdept: {Map!E313})</t>
        </r>
      </text>
    </comment>
    <comment ref="G313" authorId="0" shapeId="0" xr:uid="{9E25A120-13C2-4CCD-B284-BA01B9099E53}">
      <text>
        <r>
          <rPr>
            <sz val="9"/>
            <color indexed="81"/>
            <rFont val="Tahoma"/>
            <family val="2"/>
          </rPr>
          <t>Account_Balance_YTD(acctdept: {Map!F313})</t>
        </r>
      </text>
    </comment>
    <comment ref="H313" authorId="0" shapeId="0" xr:uid="{382BDE10-386F-47BA-B7AF-4FB63DB34D25}">
      <text>
        <r>
          <rPr>
            <sz val="9"/>
            <color indexed="81"/>
            <rFont val="Tahoma"/>
            <family val="2"/>
          </rPr>
          <t>Account_Balance_YTD(acctdept: {Map!G313})</t>
        </r>
      </text>
    </comment>
    <comment ref="I313" authorId="0" shapeId="0" xr:uid="{DABEB43F-62FA-4EA8-A2A8-E53256A72351}">
      <text>
        <r>
          <rPr>
            <sz val="9"/>
            <color indexed="81"/>
            <rFont val="Tahoma"/>
            <family val="2"/>
          </rPr>
          <t>Account_Balance_YTD(acctdept: {Map!H313})</t>
        </r>
      </text>
    </comment>
    <comment ref="J313" authorId="0" shapeId="0" xr:uid="{4E0FCC24-D608-4721-9091-88C2B8BED346}">
      <text>
        <r>
          <rPr>
            <sz val="9"/>
            <color indexed="81"/>
            <rFont val="Tahoma"/>
            <family val="2"/>
          </rPr>
          <t>Account_Balance_YTD(acctdept: {Map!I313})</t>
        </r>
      </text>
    </comment>
    <comment ref="K313" authorId="0" shapeId="0" xr:uid="{9C0B8CF0-0F26-4205-B9B2-0129118905CD}">
      <text>
        <r>
          <rPr>
            <sz val="9"/>
            <color indexed="81"/>
            <rFont val="Tahoma"/>
            <family val="2"/>
          </rPr>
          <t>Account_Balance_YTD(acctdept: {Map!J313})</t>
        </r>
      </text>
    </comment>
    <comment ref="L313" authorId="0" shapeId="0" xr:uid="{851D9701-F6D8-45A9-B100-CB6BC372E6C4}">
      <text>
        <r>
          <rPr>
            <sz val="9"/>
            <color indexed="81"/>
            <rFont val="Tahoma"/>
            <family val="2"/>
          </rPr>
          <t>Account_Balance_YTD(acctdept: {Map!K313})</t>
        </r>
      </text>
    </comment>
    <comment ref="M313" authorId="0" shapeId="0" xr:uid="{5A060A35-1DE1-4EEF-B7AF-2092D2C1EC39}">
      <text>
        <r>
          <rPr>
            <sz val="9"/>
            <color indexed="81"/>
            <rFont val="Tahoma"/>
            <family val="2"/>
          </rPr>
          <t>Account_Balance_YTD(acctdept: {Map!L313})</t>
        </r>
      </text>
    </comment>
    <comment ref="D314" authorId="0" shapeId="0" xr:uid="{28CE0069-B0E8-401D-9E0E-69D1FB2B328D}">
      <text>
        <r>
          <rPr>
            <sz val="9"/>
            <color indexed="81"/>
            <rFont val="Tahoma"/>
            <family val="2"/>
          </rPr>
          <t>Account_Balance_YTD(acctdept: {Map!C314})</t>
        </r>
      </text>
    </comment>
    <comment ref="E314" authorId="0" shapeId="0" xr:uid="{6B0704F9-E332-4B07-970C-2C497D2B36C7}">
      <text>
        <r>
          <rPr>
            <sz val="9"/>
            <color indexed="81"/>
            <rFont val="Tahoma"/>
            <family val="2"/>
          </rPr>
          <t>Account_Balance_YTD(acctdept: {Map!D314})</t>
        </r>
      </text>
    </comment>
    <comment ref="F314" authorId="0" shapeId="0" xr:uid="{0D7C6453-F94B-43BB-9175-17C1946958E9}">
      <text>
        <r>
          <rPr>
            <sz val="9"/>
            <color indexed="81"/>
            <rFont val="Tahoma"/>
            <family val="2"/>
          </rPr>
          <t>Account_Balance_YTD(acctdept: {Map!E314})</t>
        </r>
      </text>
    </comment>
    <comment ref="G314" authorId="0" shapeId="0" xr:uid="{0C0A73D8-E680-4F4F-AF2E-F5137F81487B}">
      <text>
        <r>
          <rPr>
            <sz val="9"/>
            <color indexed="81"/>
            <rFont val="Tahoma"/>
            <family val="2"/>
          </rPr>
          <t>Account_Balance_YTD(acctdept: {Map!F314})</t>
        </r>
      </text>
    </comment>
    <comment ref="H314" authorId="0" shapeId="0" xr:uid="{12DE4095-AAF2-417A-A926-B6EC7A393931}">
      <text>
        <r>
          <rPr>
            <sz val="9"/>
            <color indexed="81"/>
            <rFont val="Tahoma"/>
            <family val="2"/>
          </rPr>
          <t>Account_Balance_YTD(acctdept: {Map!G314})</t>
        </r>
      </text>
    </comment>
    <comment ref="I314" authorId="0" shapeId="0" xr:uid="{58F8CB2E-1CB7-4EB4-B6EB-70AED472A6C8}">
      <text>
        <r>
          <rPr>
            <sz val="9"/>
            <color indexed="81"/>
            <rFont val="Tahoma"/>
            <family val="2"/>
          </rPr>
          <t>Account_Balance_YTD(acctdept: {Map!H314})</t>
        </r>
      </text>
    </comment>
    <comment ref="J314" authorId="0" shapeId="0" xr:uid="{058272A8-782F-4597-A1CE-C7D1A89AE9C0}">
      <text>
        <r>
          <rPr>
            <sz val="9"/>
            <color indexed="81"/>
            <rFont val="Tahoma"/>
            <family val="2"/>
          </rPr>
          <t>Account_Balance_YTD(acctdept: {Map!I314})</t>
        </r>
      </text>
    </comment>
    <comment ref="K314" authorId="0" shapeId="0" xr:uid="{DC624601-47F3-46A9-B357-AB2F1ABE1D18}">
      <text>
        <r>
          <rPr>
            <sz val="9"/>
            <color indexed="81"/>
            <rFont val="Tahoma"/>
            <family val="2"/>
          </rPr>
          <t>Account_Balance_YTD(acctdept: {Map!J314})</t>
        </r>
      </text>
    </comment>
    <comment ref="L314" authorId="0" shapeId="0" xr:uid="{BD2304C1-DBFA-499A-96F9-0800CA8330F2}">
      <text>
        <r>
          <rPr>
            <sz val="9"/>
            <color indexed="81"/>
            <rFont val="Tahoma"/>
            <family val="2"/>
          </rPr>
          <t>Account_Balance_YTD(acctdept: {Map!K314})</t>
        </r>
      </text>
    </comment>
    <comment ref="M314" authorId="0" shapeId="0" xr:uid="{6B148007-8EF1-4597-BD90-415C751517A4}">
      <text>
        <r>
          <rPr>
            <sz val="9"/>
            <color indexed="81"/>
            <rFont val="Tahoma"/>
            <family val="2"/>
          </rPr>
          <t>Account_Balance_YTD(acctdept: {Map!L314})</t>
        </r>
      </text>
    </comment>
    <comment ref="D315" authorId="0" shapeId="0" xr:uid="{A62A9272-6FF7-4D9E-851E-59D85D9325D0}">
      <text>
        <r>
          <rPr>
            <sz val="9"/>
            <color indexed="81"/>
            <rFont val="Tahoma"/>
            <family val="2"/>
          </rPr>
          <t>Account_Balance_YTD(acctdept: {Map!C315})</t>
        </r>
      </text>
    </comment>
    <comment ref="E315" authorId="0" shapeId="0" xr:uid="{C737E326-6EF4-40DB-838A-A87191C01A45}">
      <text>
        <r>
          <rPr>
            <sz val="9"/>
            <color indexed="81"/>
            <rFont val="Tahoma"/>
            <family val="2"/>
          </rPr>
          <t>Account_Balance_YTD(acctdept: {Map!D315})</t>
        </r>
      </text>
    </comment>
    <comment ref="F315" authorId="0" shapeId="0" xr:uid="{50EB1BD9-59C2-4855-AA07-602D9CBC7351}">
      <text>
        <r>
          <rPr>
            <sz val="9"/>
            <color indexed="81"/>
            <rFont val="Tahoma"/>
            <family val="2"/>
          </rPr>
          <t>Account_Balance_YTD(acctdept: {Map!E315})</t>
        </r>
      </text>
    </comment>
    <comment ref="G315" authorId="0" shapeId="0" xr:uid="{563C14D8-F1D6-4A4D-8A89-B66FB30B4465}">
      <text>
        <r>
          <rPr>
            <sz val="9"/>
            <color indexed="81"/>
            <rFont val="Tahoma"/>
            <family val="2"/>
          </rPr>
          <t>Account_Balance_YTD(acctdept: {Map!F315})</t>
        </r>
      </text>
    </comment>
    <comment ref="H315" authorId="0" shapeId="0" xr:uid="{A164FD75-7882-49F6-8DEF-97B20303E192}">
      <text>
        <r>
          <rPr>
            <sz val="9"/>
            <color indexed="81"/>
            <rFont val="Tahoma"/>
            <family val="2"/>
          </rPr>
          <t>Account_Balance_YTD(acctdept: {Map!G315})</t>
        </r>
      </text>
    </comment>
    <comment ref="I315" authorId="0" shapeId="0" xr:uid="{CC4565E9-D65A-4EB8-A31A-3042C728428E}">
      <text>
        <r>
          <rPr>
            <sz val="9"/>
            <color indexed="81"/>
            <rFont val="Tahoma"/>
            <family val="2"/>
          </rPr>
          <t>Account_Balance_YTD(acctdept: {Map!H315})</t>
        </r>
      </text>
    </comment>
    <comment ref="J315" authorId="0" shapeId="0" xr:uid="{3276691A-B1CE-41B3-9EAF-7F1CE005A81A}">
      <text>
        <r>
          <rPr>
            <sz val="9"/>
            <color indexed="81"/>
            <rFont val="Tahoma"/>
            <family val="2"/>
          </rPr>
          <t>Account_Balance_YTD(acctdept: {Map!I315})</t>
        </r>
      </text>
    </comment>
    <comment ref="K315" authorId="0" shapeId="0" xr:uid="{90A288F1-21DD-482B-9105-DDF99E2C8CE6}">
      <text>
        <r>
          <rPr>
            <sz val="9"/>
            <color indexed="81"/>
            <rFont val="Tahoma"/>
            <family val="2"/>
          </rPr>
          <t>Account_Balance_YTD(acctdept: {Map!J315})</t>
        </r>
      </text>
    </comment>
    <comment ref="L315" authorId="0" shapeId="0" xr:uid="{D46043F3-E211-42DC-9584-0CB5DDDA2EC6}">
      <text>
        <r>
          <rPr>
            <sz val="9"/>
            <color indexed="81"/>
            <rFont val="Tahoma"/>
            <family val="2"/>
          </rPr>
          <t>Account_Balance_YTD(acctdept: {Map!K315})</t>
        </r>
      </text>
    </comment>
    <comment ref="M315" authorId="0" shapeId="0" xr:uid="{FD18D039-7A8F-4ECC-BEEC-71B3F75E7B9E}">
      <text>
        <r>
          <rPr>
            <sz val="9"/>
            <color indexed="81"/>
            <rFont val="Tahoma"/>
            <family val="2"/>
          </rPr>
          <t>Account_Balance_YTD(acctdept: {Map!L315})</t>
        </r>
      </text>
    </comment>
    <comment ref="D316" authorId="0" shapeId="0" xr:uid="{96384D77-AC9A-483E-8369-1A2DEE22DEDE}">
      <text>
        <r>
          <rPr>
            <sz val="9"/>
            <color indexed="81"/>
            <rFont val="Tahoma"/>
            <family val="2"/>
          </rPr>
          <t>Account_Balance_YTD(acctdept: {Map!C316})</t>
        </r>
      </text>
    </comment>
    <comment ref="E316" authorId="0" shapeId="0" xr:uid="{17A2E50B-F6B6-4861-B631-EBA2B7EC1AF0}">
      <text>
        <r>
          <rPr>
            <sz val="9"/>
            <color indexed="81"/>
            <rFont val="Tahoma"/>
            <family val="2"/>
          </rPr>
          <t>Account_Balance_YTD(acctdept: {Map!D316})</t>
        </r>
      </text>
    </comment>
    <comment ref="F316" authorId="0" shapeId="0" xr:uid="{FD863C9C-FFA5-41DF-B290-8F92AD7FD38C}">
      <text>
        <r>
          <rPr>
            <sz val="9"/>
            <color indexed="81"/>
            <rFont val="Tahoma"/>
            <family val="2"/>
          </rPr>
          <t>Account_Balance_YTD(acctdept: {Map!E316})</t>
        </r>
      </text>
    </comment>
    <comment ref="G316" authorId="0" shapeId="0" xr:uid="{1B03B189-6AE0-46A8-8524-570A6EC500FB}">
      <text>
        <r>
          <rPr>
            <sz val="9"/>
            <color indexed="81"/>
            <rFont val="Tahoma"/>
            <family val="2"/>
          </rPr>
          <t>Account_Balance_YTD(acctdept: {Map!F316})</t>
        </r>
      </text>
    </comment>
    <comment ref="H316" authorId="0" shapeId="0" xr:uid="{7379FC15-B768-43AF-B997-B86A8545DDC6}">
      <text>
        <r>
          <rPr>
            <sz val="9"/>
            <color indexed="81"/>
            <rFont val="Tahoma"/>
            <family val="2"/>
          </rPr>
          <t>Account_Balance_YTD(acctdept: {Map!G316})</t>
        </r>
      </text>
    </comment>
    <comment ref="I316" authorId="0" shapeId="0" xr:uid="{6916AD46-901E-4CE9-9566-CA11BA6DD419}">
      <text>
        <r>
          <rPr>
            <sz val="9"/>
            <color indexed="81"/>
            <rFont val="Tahoma"/>
            <family val="2"/>
          </rPr>
          <t>Account_Balance_YTD(acctdept: {Map!H316})</t>
        </r>
      </text>
    </comment>
    <comment ref="J316" authorId="0" shapeId="0" xr:uid="{CC78941E-13DC-4035-A9B8-741CF4F5721D}">
      <text>
        <r>
          <rPr>
            <sz val="9"/>
            <color indexed="81"/>
            <rFont val="Tahoma"/>
            <family val="2"/>
          </rPr>
          <t>Account_Balance_YTD(acctdept: {Map!I316})</t>
        </r>
      </text>
    </comment>
    <comment ref="K316" authorId="0" shapeId="0" xr:uid="{294CCE75-8E67-4057-91B4-A69F385B5223}">
      <text>
        <r>
          <rPr>
            <sz val="9"/>
            <color indexed="81"/>
            <rFont val="Tahoma"/>
            <family val="2"/>
          </rPr>
          <t>Account_Balance_YTD(acctdept: {Map!J316})</t>
        </r>
      </text>
    </comment>
    <comment ref="L316" authorId="0" shapeId="0" xr:uid="{2E378120-BACB-4501-B128-CD16234DD515}">
      <text>
        <r>
          <rPr>
            <sz val="9"/>
            <color indexed="81"/>
            <rFont val="Tahoma"/>
            <family val="2"/>
          </rPr>
          <t>Account_Balance_YTD(acctdept: {Map!K316})</t>
        </r>
      </text>
    </comment>
    <comment ref="M316" authorId="0" shapeId="0" xr:uid="{50DFC714-7C8A-4FAD-84ED-3821517A5B35}">
      <text>
        <r>
          <rPr>
            <sz val="9"/>
            <color indexed="81"/>
            <rFont val="Tahoma"/>
            <family val="2"/>
          </rPr>
          <t>Account_Balance_YTD(acctdept: {Map!L316})</t>
        </r>
      </text>
    </comment>
    <comment ref="D317" authorId="0" shapeId="0" xr:uid="{8D591384-4B5F-43AD-9F86-AE91A43A825D}">
      <text>
        <r>
          <rPr>
            <sz val="9"/>
            <color indexed="81"/>
            <rFont val="Tahoma"/>
            <family val="2"/>
          </rPr>
          <t>Account_Balance_YTD(acctdept: {Map!C317})</t>
        </r>
      </text>
    </comment>
    <comment ref="E317" authorId="0" shapeId="0" xr:uid="{4DE57626-6BF7-4CE7-9F44-BFA84F318299}">
      <text>
        <r>
          <rPr>
            <sz val="9"/>
            <color indexed="81"/>
            <rFont val="Tahoma"/>
            <family val="2"/>
          </rPr>
          <t>Account_Balance_YTD(acctdept: {Map!D317})</t>
        </r>
      </text>
    </comment>
    <comment ref="F317" authorId="0" shapeId="0" xr:uid="{8D6711D0-813C-47CD-A357-D2C043EE278D}">
      <text>
        <r>
          <rPr>
            <sz val="9"/>
            <color indexed="81"/>
            <rFont val="Tahoma"/>
            <family val="2"/>
          </rPr>
          <t>Account_Balance_YTD(acctdept: {Map!E317})</t>
        </r>
      </text>
    </comment>
    <comment ref="G317" authorId="0" shapeId="0" xr:uid="{0D5A585A-1D21-40D7-80A1-0713427C8E1D}">
      <text>
        <r>
          <rPr>
            <sz val="9"/>
            <color indexed="81"/>
            <rFont val="Tahoma"/>
            <family val="2"/>
          </rPr>
          <t>Account_Balance_YTD(acctdept: {Map!F317})</t>
        </r>
      </text>
    </comment>
    <comment ref="H317" authorId="0" shapeId="0" xr:uid="{1830E02E-0F23-4415-8BCD-F6CF62E9F593}">
      <text>
        <r>
          <rPr>
            <sz val="9"/>
            <color indexed="81"/>
            <rFont val="Tahoma"/>
            <family val="2"/>
          </rPr>
          <t>Account_Balance_YTD(acctdept: {Map!G317})</t>
        </r>
      </text>
    </comment>
    <comment ref="I317" authorId="0" shapeId="0" xr:uid="{F70B322C-D8A1-4F28-B8A1-0386059A8290}">
      <text>
        <r>
          <rPr>
            <sz val="9"/>
            <color indexed="81"/>
            <rFont val="Tahoma"/>
            <family val="2"/>
          </rPr>
          <t>Account_Balance_YTD(acctdept: {Map!H317})</t>
        </r>
      </text>
    </comment>
    <comment ref="J317" authorId="0" shapeId="0" xr:uid="{3E62FFAC-E3C7-4F8F-A939-0ABF945E23FF}">
      <text>
        <r>
          <rPr>
            <sz val="9"/>
            <color indexed="81"/>
            <rFont val="Tahoma"/>
            <family val="2"/>
          </rPr>
          <t>Account_Balance_YTD(acctdept: {Map!I317})</t>
        </r>
      </text>
    </comment>
    <comment ref="K317" authorId="0" shapeId="0" xr:uid="{EFD29DB7-1CB2-4573-8DF6-340F42654872}">
      <text>
        <r>
          <rPr>
            <sz val="9"/>
            <color indexed="81"/>
            <rFont val="Tahoma"/>
            <family val="2"/>
          </rPr>
          <t>Account_Balance_YTD(acctdept: {Map!J317})</t>
        </r>
      </text>
    </comment>
    <comment ref="L317" authorId="0" shapeId="0" xr:uid="{43831B10-9D7B-4185-A14C-2A4903709AF3}">
      <text>
        <r>
          <rPr>
            <sz val="9"/>
            <color indexed="81"/>
            <rFont val="Tahoma"/>
            <family val="2"/>
          </rPr>
          <t>Account_Balance_YTD(acctdept: {Map!K317})</t>
        </r>
      </text>
    </comment>
    <comment ref="M317" authorId="0" shapeId="0" xr:uid="{C3BB66D2-6DFF-4541-AFF6-BDA42A47222A}">
      <text>
        <r>
          <rPr>
            <sz val="9"/>
            <color indexed="81"/>
            <rFont val="Tahoma"/>
            <family val="2"/>
          </rPr>
          <t>Account_Balance_YTD(acctdept: {Map!L317})</t>
        </r>
      </text>
    </comment>
    <comment ref="D318" authorId="0" shapeId="0" xr:uid="{1A23919B-D6F9-43C7-AA2D-8567148A24CE}">
      <text>
        <r>
          <rPr>
            <sz val="9"/>
            <color indexed="81"/>
            <rFont val="Tahoma"/>
            <family val="2"/>
          </rPr>
          <t>Account_Balance_YTD(acctdept: {Map!C318})</t>
        </r>
      </text>
    </comment>
    <comment ref="E318" authorId="0" shapeId="0" xr:uid="{988FC9CE-0295-426F-81B3-63C7A836C3BA}">
      <text>
        <r>
          <rPr>
            <sz val="9"/>
            <color indexed="81"/>
            <rFont val="Tahoma"/>
            <family val="2"/>
          </rPr>
          <t>Account_Balance_YTD(acctdept: {Map!D318})</t>
        </r>
      </text>
    </comment>
    <comment ref="F318" authorId="0" shapeId="0" xr:uid="{487EF6CC-5D9E-46FA-B021-FD8280477F96}">
      <text>
        <r>
          <rPr>
            <sz val="9"/>
            <color indexed="81"/>
            <rFont val="Tahoma"/>
            <family val="2"/>
          </rPr>
          <t>Account_Balance_YTD(acctdept: {Map!E318})</t>
        </r>
      </text>
    </comment>
    <comment ref="G318" authorId="0" shapeId="0" xr:uid="{A0AF5FAB-9A9D-4228-8BF7-EE3D788A5A24}">
      <text>
        <r>
          <rPr>
            <sz val="9"/>
            <color indexed="81"/>
            <rFont val="Tahoma"/>
            <family val="2"/>
          </rPr>
          <t>Account_Balance_YTD(acctdept: {Map!F318})</t>
        </r>
      </text>
    </comment>
    <comment ref="H318" authorId="0" shapeId="0" xr:uid="{B55E8459-2BE8-419E-960E-ACB53553E139}">
      <text>
        <r>
          <rPr>
            <sz val="9"/>
            <color indexed="81"/>
            <rFont val="Tahoma"/>
            <family val="2"/>
          </rPr>
          <t>Account_Balance_YTD(acctdept: {Map!G318})</t>
        </r>
      </text>
    </comment>
    <comment ref="I318" authorId="0" shapeId="0" xr:uid="{5CC88288-D0F2-402D-90B2-77EAEAB82D90}">
      <text>
        <r>
          <rPr>
            <sz val="9"/>
            <color indexed="81"/>
            <rFont val="Tahoma"/>
            <family val="2"/>
          </rPr>
          <t>Account_Balance_YTD(acctdept: {Map!H318})</t>
        </r>
      </text>
    </comment>
    <comment ref="J318" authorId="0" shapeId="0" xr:uid="{8253886C-CE48-4355-BB7D-671BF4EFC94B}">
      <text>
        <r>
          <rPr>
            <sz val="9"/>
            <color indexed="81"/>
            <rFont val="Tahoma"/>
            <family val="2"/>
          </rPr>
          <t>Account_Balance_YTD(acctdept: {Map!I318})</t>
        </r>
      </text>
    </comment>
    <comment ref="K318" authorId="0" shapeId="0" xr:uid="{D5FD4CCB-DDB4-426F-9DCE-741C5A5EE4B1}">
      <text>
        <r>
          <rPr>
            <sz val="9"/>
            <color indexed="81"/>
            <rFont val="Tahoma"/>
            <family val="2"/>
          </rPr>
          <t>Account_Balance_YTD(acctdept: {Map!J318})</t>
        </r>
      </text>
    </comment>
    <comment ref="L318" authorId="0" shapeId="0" xr:uid="{04B4A7A1-568E-4FCC-86B1-82C741CAB45F}">
      <text>
        <r>
          <rPr>
            <sz val="9"/>
            <color indexed="81"/>
            <rFont val="Tahoma"/>
            <family val="2"/>
          </rPr>
          <t>Account_Balance_YTD(acctdept: {Map!K318})</t>
        </r>
      </text>
    </comment>
    <comment ref="M318" authorId="0" shapeId="0" xr:uid="{18A3848E-86A0-4947-9BD4-409EE2740698}">
      <text>
        <r>
          <rPr>
            <sz val="9"/>
            <color indexed="81"/>
            <rFont val="Tahoma"/>
            <family val="2"/>
          </rPr>
          <t>Account_Balance_YTD(acctdept: {Map!L318})</t>
        </r>
      </text>
    </comment>
    <comment ref="D319" authorId="0" shapeId="0" xr:uid="{182F803A-9B20-46A6-BA56-872D1EF1BD1D}">
      <text>
        <r>
          <rPr>
            <sz val="9"/>
            <color indexed="81"/>
            <rFont val="Tahoma"/>
            <family val="2"/>
          </rPr>
          <t>Account_Balance_YTD(acctdept: {Map!C319})</t>
        </r>
      </text>
    </comment>
    <comment ref="E319" authorId="0" shapeId="0" xr:uid="{2392CB34-D9CF-49BE-BDEA-3A4F35B24A2D}">
      <text>
        <r>
          <rPr>
            <sz val="9"/>
            <color indexed="81"/>
            <rFont val="Tahoma"/>
            <family val="2"/>
          </rPr>
          <t>Account_Balance_YTD(acctdept: {Map!D319})</t>
        </r>
      </text>
    </comment>
    <comment ref="F319" authorId="0" shapeId="0" xr:uid="{619500BA-576B-4918-8A39-8EBE62BACB66}">
      <text>
        <r>
          <rPr>
            <sz val="9"/>
            <color indexed="81"/>
            <rFont val="Tahoma"/>
            <family val="2"/>
          </rPr>
          <t>Account_Balance_YTD(acctdept: {Map!E319})</t>
        </r>
      </text>
    </comment>
    <comment ref="G319" authorId="0" shapeId="0" xr:uid="{F06A7D36-C813-4706-BD50-A63D15D4F282}">
      <text>
        <r>
          <rPr>
            <sz val="9"/>
            <color indexed="81"/>
            <rFont val="Tahoma"/>
            <family val="2"/>
          </rPr>
          <t>Account_Balance_YTD(acctdept: {Map!F319})</t>
        </r>
      </text>
    </comment>
    <comment ref="H319" authorId="0" shapeId="0" xr:uid="{98E8AE58-D1B2-487C-B0C2-1D4C442F8CA5}">
      <text>
        <r>
          <rPr>
            <sz val="9"/>
            <color indexed="81"/>
            <rFont val="Tahoma"/>
            <family val="2"/>
          </rPr>
          <t>Account_Balance_YTD(acctdept: {Map!G319})</t>
        </r>
      </text>
    </comment>
    <comment ref="I319" authorId="0" shapeId="0" xr:uid="{229251C9-B768-40FA-8437-879D3DE84925}">
      <text>
        <r>
          <rPr>
            <sz val="9"/>
            <color indexed="81"/>
            <rFont val="Tahoma"/>
            <family val="2"/>
          </rPr>
          <t>Account_Balance_YTD(acctdept: {Map!H319})</t>
        </r>
      </text>
    </comment>
    <comment ref="J319" authorId="0" shapeId="0" xr:uid="{0EE49BD7-6C1E-4F87-B761-AD18728A16B4}">
      <text>
        <r>
          <rPr>
            <sz val="9"/>
            <color indexed="81"/>
            <rFont val="Tahoma"/>
            <family val="2"/>
          </rPr>
          <t>Account_Balance_YTD(acctdept: {Map!I319})</t>
        </r>
      </text>
    </comment>
    <comment ref="K319" authorId="0" shapeId="0" xr:uid="{AE2AA174-7EF4-4D67-9CDD-130C32C3C8AA}">
      <text>
        <r>
          <rPr>
            <sz val="9"/>
            <color indexed="81"/>
            <rFont val="Tahoma"/>
            <family val="2"/>
          </rPr>
          <t>Account_Balance_YTD(acctdept: {Map!J319})</t>
        </r>
      </text>
    </comment>
    <comment ref="L319" authorId="0" shapeId="0" xr:uid="{302C1E91-D886-48EC-9300-66675CB3F2E4}">
      <text>
        <r>
          <rPr>
            <sz val="9"/>
            <color indexed="81"/>
            <rFont val="Tahoma"/>
            <family val="2"/>
          </rPr>
          <t>Account_Balance_YTD(acctdept: {Map!K319})</t>
        </r>
      </text>
    </comment>
    <comment ref="M319" authorId="0" shapeId="0" xr:uid="{77A7033C-03B6-4C96-ACF2-3C3396668F58}">
      <text>
        <r>
          <rPr>
            <sz val="9"/>
            <color indexed="81"/>
            <rFont val="Tahoma"/>
            <family val="2"/>
          </rPr>
          <t>Account_Balance_YTD(acctdept: {Map!L319})</t>
        </r>
      </text>
    </comment>
    <comment ref="D320" authorId="0" shapeId="0" xr:uid="{1AA9C04D-D4BB-4777-B658-C9B3E3FD6649}">
      <text>
        <r>
          <rPr>
            <sz val="9"/>
            <color indexed="81"/>
            <rFont val="Tahoma"/>
            <family val="2"/>
          </rPr>
          <t>Account_Balance_YTD(acctdept: {Map!C320})</t>
        </r>
      </text>
    </comment>
    <comment ref="E320" authorId="0" shapeId="0" xr:uid="{E04D7CCB-5565-4446-A749-1A6A922A54B1}">
      <text>
        <r>
          <rPr>
            <sz val="9"/>
            <color indexed="81"/>
            <rFont val="Tahoma"/>
            <family val="2"/>
          </rPr>
          <t>Account_Balance_YTD(acctdept: {Map!D320})</t>
        </r>
      </text>
    </comment>
    <comment ref="F320" authorId="0" shapeId="0" xr:uid="{88F417A1-2013-48C9-8D04-D18CAAAD24F4}">
      <text>
        <r>
          <rPr>
            <sz val="9"/>
            <color indexed="81"/>
            <rFont val="Tahoma"/>
            <family val="2"/>
          </rPr>
          <t>Account_Balance_YTD(acctdept: {Map!E320})</t>
        </r>
      </text>
    </comment>
    <comment ref="G320" authorId="0" shapeId="0" xr:uid="{63D7774D-2584-4A5A-BBB5-E0A38ABF4A8B}">
      <text>
        <r>
          <rPr>
            <sz val="9"/>
            <color indexed="81"/>
            <rFont val="Tahoma"/>
            <family val="2"/>
          </rPr>
          <t>Account_Balance_YTD(acctdept: {Map!F320})</t>
        </r>
      </text>
    </comment>
    <comment ref="H320" authorId="0" shapeId="0" xr:uid="{DCD2B924-9B65-481D-BEF3-7DF3B80F1B11}">
      <text>
        <r>
          <rPr>
            <sz val="9"/>
            <color indexed="81"/>
            <rFont val="Tahoma"/>
            <family val="2"/>
          </rPr>
          <t>Account_Balance_YTD(acctdept: {Map!G320})</t>
        </r>
      </text>
    </comment>
    <comment ref="I320" authorId="0" shapeId="0" xr:uid="{6504910F-93C6-4298-AC0B-CB3DFD0AF8DD}">
      <text>
        <r>
          <rPr>
            <sz val="9"/>
            <color indexed="81"/>
            <rFont val="Tahoma"/>
            <family val="2"/>
          </rPr>
          <t>Account_Balance_YTD(acctdept: {Map!H320})</t>
        </r>
      </text>
    </comment>
    <comment ref="J320" authorId="0" shapeId="0" xr:uid="{A7B70A88-F465-4F41-9779-837C494D52AB}">
      <text>
        <r>
          <rPr>
            <sz val="9"/>
            <color indexed="81"/>
            <rFont val="Tahoma"/>
            <family val="2"/>
          </rPr>
          <t>Account_Balance_YTD(acctdept: {Map!I320})</t>
        </r>
      </text>
    </comment>
    <comment ref="K320" authorId="0" shapeId="0" xr:uid="{3797460B-E71D-44B4-A73C-26827BE93110}">
      <text>
        <r>
          <rPr>
            <sz val="9"/>
            <color indexed="81"/>
            <rFont val="Tahoma"/>
            <family val="2"/>
          </rPr>
          <t>Account_Balance_YTD(acctdept: {Map!J320})</t>
        </r>
      </text>
    </comment>
    <comment ref="L320" authorId="0" shapeId="0" xr:uid="{2ACB89C4-9161-4B50-8BCB-CB4B86ECC2E7}">
      <text>
        <r>
          <rPr>
            <sz val="9"/>
            <color indexed="81"/>
            <rFont val="Tahoma"/>
            <family val="2"/>
          </rPr>
          <t>Account_Balance_YTD(acctdept: {Map!K320})</t>
        </r>
      </text>
    </comment>
    <comment ref="M320" authorId="0" shapeId="0" xr:uid="{ACC0DEC9-06A8-4AED-960D-48B31C51FD0F}">
      <text>
        <r>
          <rPr>
            <sz val="9"/>
            <color indexed="81"/>
            <rFont val="Tahoma"/>
            <family val="2"/>
          </rPr>
          <t>Account_Balance_YTD(acctdept: {Map!L320})</t>
        </r>
      </text>
    </comment>
    <comment ref="D321" authorId="0" shapeId="0" xr:uid="{0D293452-71FC-45B5-BADC-53B5D28FD98E}">
      <text>
        <r>
          <rPr>
            <sz val="9"/>
            <color indexed="81"/>
            <rFont val="Tahoma"/>
            <family val="2"/>
          </rPr>
          <t>Account_Balance_YTD(acctdept: {Map!C321})</t>
        </r>
      </text>
    </comment>
    <comment ref="E321" authorId="0" shapeId="0" xr:uid="{8A79B1EB-23A5-4C97-BF01-42DFDBFA4434}">
      <text>
        <r>
          <rPr>
            <sz val="9"/>
            <color indexed="81"/>
            <rFont val="Tahoma"/>
            <family val="2"/>
          </rPr>
          <t>Account_Balance_YTD(acctdept: {Map!D321})</t>
        </r>
      </text>
    </comment>
    <comment ref="F321" authorId="0" shapeId="0" xr:uid="{A04C6E78-2305-4AD3-A103-58E82A2D76E7}">
      <text>
        <r>
          <rPr>
            <sz val="9"/>
            <color indexed="81"/>
            <rFont val="Tahoma"/>
            <family val="2"/>
          </rPr>
          <t>Account_Balance_YTD(acctdept: {Map!E321})</t>
        </r>
      </text>
    </comment>
    <comment ref="G321" authorId="0" shapeId="0" xr:uid="{A142C464-AB0B-4860-8D88-6123880A5A8F}">
      <text>
        <r>
          <rPr>
            <sz val="9"/>
            <color indexed="81"/>
            <rFont val="Tahoma"/>
            <family val="2"/>
          </rPr>
          <t>Account_Balance_YTD(acctdept: {Map!F321})</t>
        </r>
      </text>
    </comment>
    <comment ref="H321" authorId="0" shapeId="0" xr:uid="{101946B3-0798-435C-83DD-596C7B62E7CB}">
      <text>
        <r>
          <rPr>
            <sz val="9"/>
            <color indexed="81"/>
            <rFont val="Tahoma"/>
            <family val="2"/>
          </rPr>
          <t>Account_Balance_YTD(acctdept: {Map!G321})</t>
        </r>
      </text>
    </comment>
    <comment ref="I321" authorId="0" shapeId="0" xr:uid="{14E1D1EA-8D4B-437C-B9CC-8CC53F3F6203}">
      <text>
        <r>
          <rPr>
            <sz val="9"/>
            <color indexed="81"/>
            <rFont val="Tahoma"/>
            <family val="2"/>
          </rPr>
          <t>Account_Balance_YTD(acctdept: {Map!H321})</t>
        </r>
      </text>
    </comment>
    <comment ref="J321" authorId="0" shapeId="0" xr:uid="{B079AA67-0408-442D-A2FB-C579165EDA5A}">
      <text>
        <r>
          <rPr>
            <sz val="9"/>
            <color indexed="81"/>
            <rFont val="Tahoma"/>
            <family val="2"/>
          </rPr>
          <t>Account_Balance_YTD(acctdept: {Map!I321})</t>
        </r>
      </text>
    </comment>
    <comment ref="K321" authorId="0" shapeId="0" xr:uid="{B184694F-1B84-4409-9B79-05FD55AE9CD4}">
      <text>
        <r>
          <rPr>
            <sz val="9"/>
            <color indexed="81"/>
            <rFont val="Tahoma"/>
            <family val="2"/>
          </rPr>
          <t>Account_Balance_YTD(acctdept: {Map!J321})</t>
        </r>
      </text>
    </comment>
    <comment ref="L321" authorId="0" shapeId="0" xr:uid="{D6E3D482-191F-41AE-8205-3A54AF5FD1C0}">
      <text>
        <r>
          <rPr>
            <sz val="9"/>
            <color indexed="81"/>
            <rFont val="Tahoma"/>
            <family val="2"/>
          </rPr>
          <t>Account_Balance_YTD(acctdept: {Map!K321})</t>
        </r>
      </text>
    </comment>
    <comment ref="M321" authorId="0" shapeId="0" xr:uid="{6954B434-6BB1-402F-B247-E5D1C006AA08}">
      <text>
        <r>
          <rPr>
            <sz val="9"/>
            <color indexed="81"/>
            <rFont val="Tahoma"/>
            <family val="2"/>
          </rPr>
          <t>Account_Balance_YTD(acctdept: {Map!L321})</t>
        </r>
      </text>
    </comment>
    <comment ref="D322" authorId="0" shapeId="0" xr:uid="{4627E31A-F33C-4616-B184-99E304BCA325}">
      <text>
        <r>
          <rPr>
            <sz val="9"/>
            <color indexed="81"/>
            <rFont val="Tahoma"/>
            <family val="2"/>
          </rPr>
          <t>Account_Balance_YTD(acctdept: {Map!C322})</t>
        </r>
      </text>
    </comment>
    <comment ref="E322" authorId="0" shapeId="0" xr:uid="{B603FC47-5E07-4200-9F11-EFCAB792DB34}">
      <text>
        <r>
          <rPr>
            <sz val="9"/>
            <color indexed="81"/>
            <rFont val="Tahoma"/>
            <family val="2"/>
          </rPr>
          <t>Account_Balance_YTD(acctdept: {Map!D322})</t>
        </r>
      </text>
    </comment>
    <comment ref="F322" authorId="0" shapeId="0" xr:uid="{05D7B6B9-59D8-42B6-A210-722AA09D4EE0}">
      <text>
        <r>
          <rPr>
            <sz val="9"/>
            <color indexed="81"/>
            <rFont val="Tahoma"/>
            <family val="2"/>
          </rPr>
          <t>Account_Balance_YTD(acctdept: {Map!E322})</t>
        </r>
      </text>
    </comment>
    <comment ref="G322" authorId="0" shapeId="0" xr:uid="{43FAB0C8-A612-4DEF-A7F7-F8D1638EDC13}">
      <text>
        <r>
          <rPr>
            <sz val="9"/>
            <color indexed="81"/>
            <rFont val="Tahoma"/>
            <family val="2"/>
          </rPr>
          <t>Account_Balance_YTD(acctdept: {Map!F322})</t>
        </r>
      </text>
    </comment>
    <comment ref="H322" authorId="0" shapeId="0" xr:uid="{D52915BF-44E3-4CD6-929E-79E2564BCAFD}">
      <text>
        <r>
          <rPr>
            <sz val="9"/>
            <color indexed="81"/>
            <rFont val="Tahoma"/>
            <family val="2"/>
          </rPr>
          <t>Account_Balance_YTD(acctdept: {Map!G322})</t>
        </r>
      </text>
    </comment>
    <comment ref="I322" authorId="0" shapeId="0" xr:uid="{059F3528-2EE1-4DC6-B276-8725E8188B29}">
      <text>
        <r>
          <rPr>
            <sz val="9"/>
            <color indexed="81"/>
            <rFont val="Tahoma"/>
            <family val="2"/>
          </rPr>
          <t>Account_Balance_YTD(acctdept: {Map!H322})</t>
        </r>
      </text>
    </comment>
    <comment ref="J322" authorId="0" shapeId="0" xr:uid="{6D5B842A-C497-4FBB-AC5B-0DE89A4BCB1D}">
      <text>
        <r>
          <rPr>
            <sz val="9"/>
            <color indexed="81"/>
            <rFont val="Tahoma"/>
            <family val="2"/>
          </rPr>
          <t>Account_Balance_YTD(acctdept: {Map!I322})</t>
        </r>
      </text>
    </comment>
    <comment ref="K322" authorId="0" shapeId="0" xr:uid="{24FE53BF-EA38-4DF5-A56B-784FAEAD4EBE}">
      <text>
        <r>
          <rPr>
            <sz val="9"/>
            <color indexed="81"/>
            <rFont val="Tahoma"/>
            <family val="2"/>
          </rPr>
          <t>Account_Balance_YTD(acctdept: {Map!J322})</t>
        </r>
      </text>
    </comment>
    <comment ref="L322" authorId="0" shapeId="0" xr:uid="{3FF350E1-4F2D-42CB-83E7-5F7C02E893B8}">
      <text>
        <r>
          <rPr>
            <sz val="9"/>
            <color indexed="81"/>
            <rFont val="Tahoma"/>
            <family val="2"/>
          </rPr>
          <t>Account_Balance_YTD(acctdept: {Map!K322})</t>
        </r>
      </text>
    </comment>
    <comment ref="M322" authorId="0" shapeId="0" xr:uid="{4AACE070-5EE9-4777-9CE6-76C053267470}">
      <text>
        <r>
          <rPr>
            <sz val="9"/>
            <color indexed="81"/>
            <rFont val="Tahoma"/>
            <family val="2"/>
          </rPr>
          <t>Account_Balance_YTD(acctdept: {Map!L322})</t>
        </r>
      </text>
    </comment>
    <comment ref="D323" authorId="0" shapeId="0" xr:uid="{2B569E51-0109-41CE-9177-E27683015198}">
      <text>
        <r>
          <rPr>
            <sz val="9"/>
            <color indexed="81"/>
            <rFont val="Tahoma"/>
            <family val="2"/>
          </rPr>
          <t>Account_Balance_YTD(acctdept: {Map!C323})</t>
        </r>
      </text>
    </comment>
    <comment ref="E323" authorId="0" shapeId="0" xr:uid="{9C00B36A-7CF5-4CDF-8888-B645232909A8}">
      <text>
        <r>
          <rPr>
            <sz val="9"/>
            <color indexed="81"/>
            <rFont val="Tahoma"/>
            <family val="2"/>
          </rPr>
          <t>Account_Balance_YTD(acctdept: {Map!D323})</t>
        </r>
      </text>
    </comment>
    <comment ref="F323" authorId="0" shapeId="0" xr:uid="{68B9E24A-D65C-4F70-AEE9-08F4C94AF1CA}">
      <text>
        <r>
          <rPr>
            <sz val="9"/>
            <color indexed="81"/>
            <rFont val="Tahoma"/>
            <family val="2"/>
          </rPr>
          <t>Account_Balance_YTD(acctdept: {Map!E323})</t>
        </r>
      </text>
    </comment>
    <comment ref="G323" authorId="0" shapeId="0" xr:uid="{CAF27867-1639-4B48-AE4E-4F817DEAC1EA}">
      <text>
        <r>
          <rPr>
            <sz val="9"/>
            <color indexed="81"/>
            <rFont val="Tahoma"/>
            <family val="2"/>
          </rPr>
          <t>Account_Balance_YTD(acctdept: {Map!F323})</t>
        </r>
      </text>
    </comment>
    <comment ref="H323" authorId="0" shapeId="0" xr:uid="{F9B1E2DC-0D74-4B98-8313-0E7651071830}">
      <text>
        <r>
          <rPr>
            <sz val="9"/>
            <color indexed="81"/>
            <rFont val="Tahoma"/>
            <family val="2"/>
          </rPr>
          <t>Account_Balance_YTD(acctdept: {Map!G323})</t>
        </r>
      </text>
    </comment>
    <comment ref="I323" authorId="0" shapeId="0" xr:uid="{6E3B2F7F-4AFA-464A-818A-78BE5C2F9822}">
      <text>
        <r>
          <rPr>
            <sz val="9"/>
            <color indexed="81"/>
            <rFont val="Tahoma"/>
            <family val="2"/>
          </rPr>
          <t>Account_Balance_YTD(acctdept: {Map!H323})</t>
        </r>
      </text>
    </comment>
    <comment ref="J323" authorId="0" shapeId="0" xr:uid="{867987B9-9697-4A27-B95C-2F3141BE8CDE}">
      <text>
        <r>
          <rPr>
            <sz val="9"/>
            <color indexed="81"/>
            <rFont val="Tahoma"/>
            <family val="2"/>
          </rPr>
          <t>Account_Balance_YTD(acctdept: {Map!I323})</t>
        </r>
      </text>
    </comment>
    <comment ref="K323" authorId="0" shapeId="0" xr:uid="{5ABA55B0-6EFF-42C6-A826-1C9327AEE2DA}">
      <text>
        <r>
          <rPr>
            <sz val="9"/>
            <color indexed="81"/>
            <rFont val="Tahoma"/>
            <family val="2"/>
          </rPr>
          <t>Account_Balance_YTD(acctdept: {Map!J323})</t>
        </r>
      </text>
    </comment>
    <comment ref="L323" authorId="0" shapeId="0" xr:uid="{EECF5E29-E868-4220-8FEB-0D550F785F09}">
      <text>
        <r>
          <rPr>
            <sz val="9"/>
            <color indexed="81"/>
            <rFont val="Tahoma"/>
            <family val="2"/>
          </rPr>
          <t>Account_Balance_YTD(acctdept: {Map!K323})</t>
        </r>
      </text>
    </comment>
    <comment ref="M323" authorId="0" shapeId="0" xr:uid="{E5D0438C-7346-45A2-A676-E69941A1717C}">
      <text>
        <r>
          <rPr>
            <sz val="9"/>
            <color indexed="81"/>
            <rFont val="Tahoma"/>
            <family val="2"/>
          </rPr>
          <t>Account_Balance_YTD(acctdept: {Map!L323})</t>
        </r>
      </text>
    </comment>
    <comment ref="D324" authorId="0" shapeId="0" xr:uid="{C54119C7-47CA-46E8-85DC-7F1D4289FCAD}">
      <text>
        <r>
          <rPr>
            <sz val="9"/>
            <color indexed="81"/>
            <rFont val="Tahoma"/>
            <family val="2"/>
          </rPr>
          <t>Account_Balance_YTD(acctdept: {Map!C324})</t>
        </r>
      </text>
    </comment>
    <comment ref="E324" authorId="0" shapeId="0" xr:uid="{4EC733AA-C7F7-409F-8BD3-B85785BF6034}">
      <text>
        <r>
          <rPr>
            <sz val="9"/>
            <color indexed="81"/>
            <rFont val="Tahoma"/>
            <family val="2"/>
          </rPr>
          <t>Account_Balance_YTD(acctdept: {Map!D324})</t>
        </r>
      </text>
    </comment>
    <comment ref="F324" authorId="0" shapeId="0" xr:uid="{21E08BDC-112F-4FA4-8E5A-6241AA8EFA65}">
      <text>
        <r>
          <rPr>
            <sz val="9"/>
            <color indexed="81"/>
            <rFont val="Tahoma"/>
            <family val="2"/>
          </rPr>
          <t>Account_Balance_YTD(acctdept: {Map!E324})</t>
        </r>
      </text>
    </comment>
    <comment ref="G324" authorId="0" shapeId="0" xr:uid="{3ACEBF4A-DA39-4859-A676-AAD1EF28D841}">
      <text>
        <r>
          <rPr>
            <sz val="9"/>
            <color indexed="81"/>
            <rFont val="Tahoma"/>
            <family val="2"/>
          </rPr>
          <t>Account_Balance_YTD(acctdept: {Map!F324})</t>
        </r>
      </text>
    </comment>
    <comment ref="H324" authorId="0" shapeId="0" xr:uid="{03296DF9-E119-4CD2-AFC0-642B38CFF93A}">
      <text>
        <r>
          <rPr>
            <sz val="9"/>
            <color indexed="81"/>
            <rFont val="Tahoma"/>
            <family val="2"/>
          </rPr>
          <t>Account_Balance_YTD(acctdept: {Map!G324})</t>
        </r>
      </text>
    </comment>
    <comment ref="I324" authorId="0" shapeId="0" xr:uid="{CCCA2AEF-FAC4-4E7A-A615-2DFBF93437C1}">
      <text>
        <r>
          <rPr>
            <sz val="9"/>
            <color indexed="81"/>
            <rFont val="Tahoma"/>
            <family val="2"/>
          </rPr>
          <t>Account_Balance_YTD(acctdept: {Map!H324})</t>
        </r>
      </text>
    </comment>
    <comment ref="J324" authorId="0" shapeId="0" xr:uid="{86DA708B-ADA4-48A2-8ADF-C82A9CAB189A}">
      <text>
        <r>
          <rPr>
            <sz val="9"/>
            <color indexed="81"/>
            <rFont val="Tahoma"/>
            <family val="2"/>
          </rPr>
          <t>Account_Balance_YTD(acctdept: {Map!I324})</t>
        </r>
      </text>
    </comment>
    <comment ref="K324" authorId="0" shapeId="0" xr:uid="{B372A140-00DD-4DC0-BD72-083D5DB836F4}">
      <text>
        <r>
          <rPr>
            <sz val="9"/>
            <color indexed="81"/>
            <rFont val="Tahoma"/>
            <family val="2"/>
          </rPr>
          <t>Account_Balance_YTD(acctdept: {Map!J324})</t>
        </r>
      </text>
    </comment>
    <comment ref="L324" authorId="0" shapeId="0" xr:uid="{53958F9E-BE06-47BB-B0EF-F3E6030B3033}">
      <text>
        <r>
          <rPr>
            <sz val="9"/>
            <color indexed="81"/>
            <rFont val="Tahoma"/>
            <family val="2"/>
          </rPr>
          <t>Account_Balance_YTD(acctdept: {Map!K324})</t>
        </r>
      </text>
    </comment>
    <comment ref="M324" authorId="0" shapeId="0" xr:uid="{95E0BE00-3AB9-4D12-9EAC-982967DFF207}">
      <text>
        <r>
          <rPr>
            <sz val="9"/>
            <color indexed="81"/>
            <rFont val="Tahoma"/>
            <family val="2"/>
          </rPr>
          <t>Account_Balance_YTD(acctdept: {Map!L324})</t>
        </r>
      </text>
    </comment>
    <comment ref="D325" authorId="0" shapeId="0" xr:uid="{67972638-79C9-4F5D-A71D-4717C388F6EF}">
      <text>
        <r>
          <rPr>
            <sz val="9"/>
            <color indexed="81"/>
            <rFont val="Tahoma"/>
            <family val="2"/>
          </rPr>
          <t>Account_Balance_YTD(acctdept: {Map!C325})</t>
        </r>
      </text>
    </comment>
    <comment ref="E325" authorId="0" shapeId="0" xr:uid="{F487E325-3F06-4763-A4CC-92C9F8AF50CA}">
      <text>
        <r>
          <rPr>
            <sz val="9"/>
            <color indexed="81"/>
            <rFont val="Tahoma"/>
            <family val="2"/>
          </rPr>
          <t>Account_Balance_YTD(acctdept: {Map!D325})</t>
        </r>
      </text>
    </comment>
    <comment ref="F325" authorId="0" shapeId="0" xr:uid="{A73B4944-8713-4E21-B677-008F631AD2CE}">
      <text>
        <r>
          <rPr>
            <sz val="9"/>
            <color indexed="81"/>
            <rFont val="Tahoma"/>
            <family val="2"/>
          </rPr>
          <t>Account_Balance_YTD(acctdept: {Map!E325})</t>
        </r>
      </text>
    </comment>
    <comment ref="G325" authorId="0" shapeId="0" xr:uid="{3FBCF281-00D9-40A0-B4AA-99DC58B22975}">
      <text>
        <r>
          <rPr>
            <sz val="9"/>
            <color indexed="81"/>
            <rFont val="Tahoma"/>
            <family val="2"/>
          </rPr>
          <t>Account_Balance_YTD(acctdept: {Map!F325})</t>
        </r>
      </text>
    </comment>
    <comment ref="H325" authorId="0" shapeId="0" xr:uid="{F0876B7C-3615-4D00-97A7-C2161ECAB765}">
      <text>
        <r>
          <rPr>
            <sz val="9"/>
            <color indexed="81"/>
            <rFont val="Tahoma"/>
            <family val="2"/>
          </rPr>
          <t>Account_Balance_YTD(acctdept: {Map!G325})</t>
        </r>
      </text>
    </comment>
    <comment ref="I325" authorId="0" shapeId="0" xr:uid="{7987F03E-9B6E-4638-88B4-9B381D077D03}">
      <text>
        <r>
          <rPr>
            <sz val="9"/>
            <color indexed="81"/>
            <rFont val="Tahoma"/>
            <family val="2"/>
          </rPr>
          <t>Account_Balance_YTD(acctdept: {Map!H325})</t>
        </r>
      </text>
    </comment>
    <comment ref="J325" authorId="0" shapeId="0" xr:uid="{6C0F0C50-2FA9-440C-AFE5-159CF90F841A}">
      <text>
        <r>
          <rPr>
            <sz val="9"/>
            <color indexed="81"/>
            <rFont val="Tahoma"/>
            <family val="2"/>
          </rPr>
          <t>Account_Balance_YTD(acctdept: {Map!I325})</t>
        </r>
      </text>
    </comment>
    <comment ref="K325" authorId="0" shapeId="0" xr:uid="{E9DA770D-F001-41D5-B1FC-804000772BF3}">
      <text>
        <r>
          <rPr>
            <sz val="9"/>
            <color indexed="81"/>
            <rFont val="Tahoma"/>
            <family val="2"/>
          </rPr>
          <t>Account_Balance_YTD(acctdept: {Map!J325})</t>
        </r>
      </text>
    </comment>
    <comment ref="L325" authorId="0" shapeId="0" xr:uid="{2D0835C2-90F0-433F-AA2A-430C8CF23C76}">
      <text>
        <r>
          <rPr>
            <sz val="9"/>
            <color indexed="81"/>
            <rFont val="Tahoma"/>
            <family val="2"/>
          </rPr>
          <t>Account_Balance_YTD(acctdept: {Map!K325})</t>
        </r>
      </text>
    </comment>
    <comment ref="M325" authorId="0" shapeId="0" xr:uid="{4CA161A7-1C0D-4A7B-AE8B-181F9E8412B9}">
      <text>
        <r>
          <rPr>
            <sz val="9"/>
            <color indexed="81"/>
            <rFont val="Tahoma"/>
            <family val="2"/>
          </rPr>
          <t>Account_Balance_YTD(acctdept: {Map!L325})</t>
        </r>
      </text>
    </comment>
    <comment ref="D326" authorId="0" shapeId="0" xr:uid="{C3E6FE47-7707-4288-A1F2-CBA70EE5DDCC}">
      <text>
        <r>
          <rPr>
            <sz val="9"/>
            <color indexed="81"/>
            <rFont val="Tahoma"/>
            <family val="2"/>
          </rPr>
          <t>Account_Balance_YTD(acctdept: {Map!C326})</t>
        </r>
      </text>
    </comment>
    <comment ref="E326" authorId="0" shapeId="0" xr:uid="{A77A1461-151D-4443-8C36-F6EE65982776}">
      <text>
        <r>
          <rPr>
            <sz val="9"/>
            <color indexed="81"/>
            <rFont val="Tahoma"/>
            <family val="2"/>
          </rPr>
          <t>Account_Balance_YTD(acctdept: {Map!D326})</t>
        </r>
      </text>
    </comment>
    <comment ref="F326" authorId="0" shapeId="0" xr:uid="{1A38FD5D-A396-4924-9817-3285B8DB6956}">
      <text>
        <r>
          <rPr>
            <sz val="9"/>
            <color indexed="81"/>
            <rFont val="Tahoma"/>
            <family val="2"/>
          </rPr>
          <t>Account_Balance_YTD(acctdept: {Map!E326})</t>
        </r>
      </text>
    </comment>
    <comment ref="G326" authorId="0" shapeId="0" xr:uid="{9ADA8562-9942-4804-9735-D6614685E019}">
      <text>
        <r>
          <rPr>
            <sz val="9"/>
            <color indexed="81"/>
            <rFont val="Tahoma"/>
            <family val="2"/>
          </rPr>
          <t>Account_Balance_YTD(acctdept: {Map!F326})</t>
        </r>
      </text>
    </comment>
    <comment ref="H326" authorId="0" shapeId="0" xr:uid="{89EA1202-EBB9-4D4D-A74C-EDFB599F3A56}">
      <text>
        <r>
          <rPr>
            <sz val="9"/>
            <color indexed="81"/>
            <rFont val="Tahoma"/>
            <family val="2"/>
          </rPr>
          <t>Account_Balance_YTD(acctdept: {Map!G326})</t>
        </r>
      </text>
    </comment>
    <comment ref="I326" authorId="0" shapeId="0" xr:uid="{353A453B-A291-4B24-BFB2-7CA5AFBB0407}">
      <text>
        <r>
          <rPr>
            <sz val="9"/>
            <color indexed="81"/>
            <rFont val="Tahoma"/>
            <family val="2"/>
          </rPr>
          <t>Account_Balance_YTD(acctdept: {Map!H326})</t>
        </r>
      </text>
    </comment>
    <comment ref="J326" authorId="0" shapeId="0" xr:uid="{0476249C-AA27-45D4-A341-E23802D84D6D}">
      <text>
        <r>
          <rPr>
            <sz val="9"/>
            <color indexed="81"/>
            <rFont val="Tahoma"/>
            <family val="2"/>
          </rPr>
          <t>Account_Balance_YTD(acctdept: {Map!I326})</t>
        </r>
      </text>
    </comment>
    <comment ref="K326" authorId="0" shapeId="0" xr:uid="{20E8F5EA-7C73-401F-95B6-CAA8D6BC70F3}">
      <text>
        <r>
          <rPr>
            <sz val="9"/>
            <color indexed="81"/>
            <rFont val="Tahoma"/>
            <family val="2"/>
          </rPr>
          <t>Account_Balance_YTD(acctdept: {Map!J326})</t>
        </r>
      </text>
    </comment>
    <comment ref="L326" authorId="0" shapeId="0" xr:uid="{887C304B-6A80-499D-96F5-9D4ACF975550}">
      <text>
        <r>
          <rPr>
            <sz val="9"/>
            <color indexed="81"/>
            <rFont val="Tahoma"/>
            <family val="2"/>
          </rPr>
          <t>Account_Balance_YTD(acctdept: {Map!K326})</t>
        </r>
      </text>
    </comment>
    <comment ref="M326" authorId="0" shapeId="0" xr:uid="{564EF052-530E-47C9-BBC8-7089B53150EB}">
      <text>
        <r>
          <rPr>
            <sz val="9"/>
            <color indexed="81"/>
            <rFont val="Tahoma"/>
            <family val="2"/>
          </rPr>
          <t>Account_Balance_YTD(acctdept: {Map!L326})</t>
        </r>
      </text>
    </comment>
    <comment ref="D327" authorId="0" shapeId="0" xr:uid="{66F670CF-9BE1-489A-AB0B-3A76F0D114A9}">
      <text>
        <r>
          <rPr>
            <sz val="9"/>
            <color indexed="81"/>
            <rFont val="Tahoma"/>
            <family val="2"/>
          </rPr>
          <t>Account_Balance_YTD(acctdept: {Map!C327})</t>
        </r>
      </text>
    </comment>
    <comment ref="E327" authorId="0" shapeId="0" xr:uid="{CC3DEEE7-2F1C-41FF-B03B-8611B97F14A8}">
      <text>
        <r>
          <rPr>
            <sz val="9"/>
            <color indexed="81"/>
            <rFont val="Tahoma"/>
            <family val="2"/>
          </rPr>
          <t>Account_Balance_YTD(acctdept: {Map!D327})</t>
        </r>
      </text>
    </comment>
    <comment ref="F327" authorId="0" shapeId="0" xr:uid="{5B561A7C-4595-46CF-B83F-600260860AB9}">
      <text>
        <r>
          <rPr>
            <sz val="9"/>
            <color indexed="81"/>
            <rFont val="Tahoma"/>
            <family val="2"/>
          </rPr>
          <t>Account_Balance_YTD(acctdept: {Map!E327})</t>
        </r>
      </text>
    </comment>
    <comment ref="G327" authorId="0" shapeId="0" xr:uid="{30927653-FECA-43A9-9C77-F6ED26CC541C}">
      <text>
        <r>
          <rPr>
            <sz val="9"/>
            <color indexed="81"/>
            <rFont val="Tahoma"/>
            <family val="2"/>
          </rPr>
          <t>Account_Balance_YTD(acctdept: {Map!F327})</t>
        </r>
      </text>
    </comment>
    <comment ref="H327" authorId="0" shapeId="0" xr:uid="{384C5115-E761-40A7-BEA9-66B733947E0E}">
      <text>
        <r>
          <rPr>
            <sz val="9"/>
            <color indexed="81"/>
            <rFont val="Tahoma"/>
            <family val="2"/>
          </rPr>
          <t>Account_Balance_YTD(acctdept: {Map!G327})</t>
        </r>
      </text>
    </comment>
    <comment ref="I327" authorId="0" shapeId="0" xr:uid="{4ADAE92B-72E3-4B9D-8246-B6608798DA14}">
      <text>
        <r>
          <rPr>
            <sz val="9"/>
            <color indexed="81"/>
            <rFont val="Tahoma"/>
            <family val="2"/>
          </rPr>
          <t>Account_Balance_YTD(acctdept: {Map!H327})</t>
        </r>
      </text>
    </comment>
    <comment ref="J327" authorId="0" shapeId="0" xr:uid="{3B52C441-C87A-4B7B-8D2E-B040B8E2CE77}">
      <text>
        <r>
          <rPr>
            <sz val="9"/>
            <color indexed="81"/>
            <rFont val="Tahoma"/>
            <family val="2"/>
          </rPr>
          <t>Account_Balance_YTD(acctdept: {Map!I327})</t>
        </r>
      </text>
    </comment>
    <comment ref="K327" authorId="0" shapeId="0" xr:uid="{6DD6DB65-C68C-4A85-BADD-AA63DE4F664B}">
      <text>
        <r>
          <rPr>
            <sz val="9"/>
            <color indexed="81"/>
            <rFont val="Tahoma"/>
            <family val="2"/>
          </rPr>
          <t>Account_Balance_YTD(acctdept: {Map!J327})</t>
        </r>
      </text>
    </comment>
    <comment ref="L327" authorId="0" shapeId="0" xr:uid="{75C89F61-D007-4641-824F-1FAE9D027300}">
      <text>
        <r>
          <rPr>
            <sz val="9"/>
            <color indexed="81"/>
            <rFont val="Tahoma"/>
            <family val="2"/>
          </rPr>
          <t>Account_Balance_YTD(acctdept: {Map!K327})</t>
        </r>
      </text>
    </comment>
    <comment ref="M327" authorId="0" shapeId="0" xr:uid="{FDEB1F08-7BFE-4677-94BE-3BA440BA565C}">
      <text>
        <r>
          <rPr>
            <sz val="9"/>
            <color indexed="81"/>
            <rFont val="Tahoma"/>
            <family val="2"/>
          </rPr>
          <t>Account_Balance_YTD(acctdept: {Map!L327})</t>
        </r>
      </text>
    </comment>
    <comment ref="D328" authorId="0" shapeId="0" xr:uid="{606F9A31-37CC-4812-ABC3-119462D15940}">
      <text>
        <r>
          <rPr>
            <sz val="9"/>
            <color indexed="81"/>
            <rFont val="Tahoma"/>
            <family val="2"/>
          </rPr>
          <t>Account_Balance_YTD(acctdept: {Map!C328})</t>
        </r>
      </text>
    </comment>
    <comment ref="E328" authorId="0" shapeId="0" xr:uid="{D8E94995-31CC-47D8-AD76-1B571B90E307}">
      <text>
        <r>
          <rPr>
            <sz val="9"/>
            <color indexed="81"/>
            <rFont val="Tahoma"/>
            <family val="2"/>
          </rPr>
          <t>Account_Balance_YTD(acctdept: {Map!D328})</t>
        </r>
      </text>
    </comment>
    <comment ref="F328" authorId="0" shapeId="0" xr:uid="{5246E873-801B-4A48-8E78-FD39D3BE844D}">
      <text>
        <r>
          <rPr>
            <sz val="9"/>
            <color indexed="81"/>
            <rFont val="Tahoma"/>
            <family val="2"/>
          </rPr>
          <t>Account_Balance_YTD(acctdept: {Map!E328})</t>
        </r>
      </text>
    </comment>
    <comment ref="G328" authorId="0" shapeId="0" xr:uid="{54AC5637-665C-401B-B353-0795C686AEE8}">
      <text>
        <r>
          <rPr>
            <sz val="9"/>
            <color indexed="81"/>
            <rFont val="Tahoma"/>
            <family val="2"/>
          </rPr>
          <t>Account_Balance_YTD(acctdept: {Map!F328})</t>
        </r>
      </text>
    </comment>
    <comment ref="H328" authorId="0" shapeId="0" xr:uid="{1B76063C-5C10-4A87-B789-C7FB7E05AFB9}">
      <text>
        <r>
          <rPr>
            <sz val="9"/>
            <color indexed="81"/>
            <rFont val="Tahoma"/>
            <family val="2"/>
          </rPr>
          <t>Account_Balance_YTD(acctdept: {Map!G328})</t>
        </r>
      </text>
    </comment>
    <comment ref="I328" authorId="0" shapeId="0" xr:uid="{42A7076E-CF0F-4B15-84D2-7E1BABF03C58}">
      <text>
        <r>
          <rPr>
            <sz val="9"/>
            <color indexed="81"/>
            <rFont val="Tahoma"/>
            <family val="2"/>
          </rPr>
          <t>Account_Balance_YTD(acctdept: {Map!H328})</t>
        </r>
      </text>
    </comment>
    <comment ref="J328" authorId="0" shapeId="0" xr:uid="{FCE5D486-E7D3-4F24-9276-19C40288A9B3}">
      <text>
        <r>
          <rPr>
            <sz val="9"/>
            <color indexed="81"/>
            <rFont val="Tahoma"/>
            <family val="2"/>
          </rPr>
          <t>Account_Balance_YTD(acctdept: {Map!I328})</t>
        </r>
      </text>
    </comment>
    <comment ref="K328" authorId="0" shapeId="0" xr:uid="{21443FD4-3886-4CCD-B0CA-07B46F1BAE97}">
      <text>
        <r>
          <rPr>
            <sz val="9"/>
            <color indexed="81"/>
            <rFont val="Tahoma"/>
            <family val="2"/>
          </rPr>
          <t>Account_Balance_YTD(acctdept: {Map!J328})</t>
        </r>
      </text>
    </comment>
    <comment ref="L328" authorId="0" shapeId="0" xr:uid="{3A177D36-CF78-445B-9BDE-96E3C55E7F66}">
      <text>
        <r>
          <rPr>
            <sz val="9"/>
            <color indexed="81"/>
            <rFont val="Tahoma"/>
            <family val="2"/>
          </rPr>
          <t>Account_Balance_YTD(acctdept: {Map!K328})</t>
        </r>
      </text>
    </comment>
    <comment ref="M328" authorId="0" shapeId="0" xr:uid="{106512EF-978E-408F-A37E-A1348866082F}">
      <text>
        <r>
          <rPr>
            <sz val="9"/>
            <color indexed="81"/>
            <rFont val="Tahoma"/>
            <family val="2"/>
          </rPr>
          <t>Account_Balance_YTD(acctdept: {Map!L328})</t>
        </r>
      </text>
    </comment>
    <comment ref="D329" authorId="0" shapeId="0" xr:uid="{18081DE9-3129-414E-A023-48A369FC1A5E}">
      <text>
        <r>
          <rPr>
            <sz val="9"/>
            <color indexed="81"/>
            <rFont val="Tahoma"/>
            <family val="2"/>
          </rPr>
          <t>Account_Balance_YTD(acctdept: {Map!C329})</t>
        </r>
      </text>
    </comment>
    <comment ref="E329" authorId="0" shapeId="0" xr:uid="{77E978A2-BB8E-4F31-ABA3-B09C94BE5E6F}">
      <text>
        <r>
          <rPr>
            <sz val="9"/>
            <color indexed="81"/>
            <rFont val="Tahoma"/>
            <family val="2"/>
          </rPr>
          <t>Account_Balance_YTD(acctdept: {Map!D329})</t>
        </r>
      </text>
    </comment>
    <comment ref="F329" authorId="0" shapeId="0" xr:uid="{C6D5E8D2-99BC-438B-83E7-A809A0C572E0}">
      <text>
        <r>
          <rPr>
            <sz val="9"/>
            <color indexed="81"/>
            <rFont val="Tahoma"/>
            <family val="2"/>
          </rPr>
          <t>Account_Balance_YTD(acctdept: {Map!E329})</t>
        </r>
      </text>
    </comment>
    <comment ref="G329" authorId="0" shapeId="0" xr:uid="{1DA1CA8F-8E69-46AF-A4D4-2A61623286BE}">
      <text>
        <r>
          <rPr>
            <sz val="9"/>
            <color indexed="81"/>
            <rFont val="Tahoma"/>
            <family val="2"/>
          </rPr>
          <t>Account_Balance_YTD(acctdept: {Map!F329})</t>
        </r>
      </text>
    </comment>
    <comment ref="H329" authorId="0" shapeId="0" xr:uid="{BE0ECE0E-94D6-4F5C-99A2-00D2351F0593}">
      <text>
        <r>
          <rPr>
            <sz val="9"/>
            <color indexed="81"/>
            <rFont val="Tahoma"/>
            <family val="2"/>
          </rPr>
          <t>Account_Balance_YTD(acctdept: {Map!G329})</t>
        </r>
      </text>
    </comment>
    <comment ref="I329" authorId="0" shapeId="0" xr:uid="{DEE2B1D7-CB95-42EE-9BD3-25BC71C48C4B}">
      <text>
        <r>
          <rPr>
            <sz val="9"/>
            <color indexed="81"/>
            <rFont val="Tahoma"/>
            <family val="2"/>
          </rPr>
          <t>Account_Balance_YTD(acctdept: {Map!H329})</t>
        </r>
      </text>
    </comment>
    <comment ref="J329" authorId="0" shapeId="0" xr:uid="{F47091C1-1644-4CA0-902F-391B7E69D606}">
      <text>
        <r>
          <rPr>
            <sz val="9"/>
            <color indexed="81"/>
            <rFont val="Tahoma"/>
            <family val="2"/>
          </rPr>
          <t>Account_Balance_YTD(acctdept: {Map!I329})</t>
        </r>
      </text>
    </comment>
    <comment ref="K329" authorId="0" shapeId="0" xr:uid="{C75F031E-C1B2-4310-B861-EF6CA4E20FDA}">
      <text>
        <r>
          <rPr>
            <sz val="9"/>
            <color indexed="81"/>
            <rFont val="Tahoma"/>
            <family val="2"/>
          </rPr>
          <t>Account_Balance_YTD(acctdept: {Map!J329})</t>
        </r>
      </text>
    </comment>
    <comment ref="L329" authorId="0" shapeId="0" xr:uid="{42A6FEB9-AF82-43BD-8842-9AEB51023225}">
      <text>
        <r>
          <rPr>
            <sz val="9"/>
            <color indexed="81"/>
            <rFont val="Tahoma"/>
            <family val="2"/>
          </rPr>
          <t>Account_Balance_YTD(acctdept: {Map!K329})</t>
        </r>
      </text>
    </comment>
    <comment ref="M329" authorId="0" shapeId="0" xr:uid="{F8D5CB14-4616-4B41-BC9E-03565549F202}">
      <text>
        <r>
          <rPr>
            <sz val="9"/>
            <color indexed="81"/>
            <rFont val="Tahoma"/>
            <family val="2"/>
          </rPr>
          <t>Account_Balance_YTD(acctdept: {Map!L329})</t>
        </r>
      </text>
    </comment>
    <comment ref="D330" authorId="0" shapeId="0" xr:uid="{FF4A309B-40C4-444F-92AF-6BD123F366EA}">
      <text>
        <r>
          <rPr>
            <sz val="9"/>
            <color indexed="81"/>
            <rFont val="Tahoma"/>
            <family val="2"/>
          </rPr>
          <t>Account_Balance_YTD(acctdept: {Map!C330})</t>
        </r>
      </text>
    </comment>
    <comment ref="E330" authorId="0" shapeId="0" xr:uid="{7E9C534E-F0E0-430F-802A-16834906CAFD}">
      <text>
        <r>
          <rPr>
            <sz val="9"/>
            <color indexed="81"/>
            <rFont val="Tahoma"/>
            <family val="2"/>
          </rPr>
          <t>Account_Balance_YTD(acctdept: {Map!D330})</t>
        </r>
      </text>
    </comment>
    <comment ref="F330" authorId="0" shapeId="0" xr:uid="{A29D131E-002C-4B5E-9AA8-1C4A0CCA95D6}">
      <text>
        <r>
          <rPr>
            <sz val="9"/>
            <color indexed="81"/>
            <rFont val="Tahoma"/>
            <family val="2"/>
          </rPr>
          <t>Account_Balance_YTD(acctdept: {Map!E330})</t>
        </r>
      </text>
    </comment>
    <comment ref="G330" authorId="0" shapeId="0" xr:uid="{7D0A4F71-AA2E-42DF-A260-F620AA9C71FB}">
      <text>
        <r>
          <rPr>
            <sz val="9"/>
            <color indexed="81"/>
            <rFont val="Tahoma"/>
            <family val="2"/>
          </rPr>
          <t>Account_Balance_YTD(acctdept: {Map!F330})</t>
        </r>
      </text>
    </comment>
    <comment ref="H330" authorId="0" shapeId="0" xr:uid="{073648A9-DAAC-4B76-ABFE-F7C47E216EF1}">
      <text>
        <r>
          <rPr>
            <sz val="9"/>
            <color indexed="81"/>
            <rFont val="Tahoma"/>
            <family val="2"/>
          </rPr>
          <t>Account_Balance_YTD(acctdept: {Map!G330})</t>
        </r>
      </text>
    </comment>
    <comment ref="I330" authorId="0" shapeId="0" xr:uid="{D9A3D046-0AF4-4021-9851-5191074D595B}">
      <text>
        <r>
          <rPr>
            <sz val="9"/>
            <color indexed="81"/>
            <rFont val="Tahoma"/>
            <family val="2"/>
          </rPr>
          <t>Account_Balance_YTD(acctdept: {Map!H330})</t>
        </r>
      </text>
    </comment>
    <comment ref="J330" authorId="0" shapeId="0" xr:uid="{7D35C389-FACF-47C1-9A99-1C86818C7446}">
      <text>
        <r>
          <rPr>
            <sz val="9"/>
            <color indexed="81"/>
            <rFont val="Tahoma"/>
            <family val="2"/>
          </rPr>
          <t>Account_Balance_YTD(acctdept: {Map!I330})</t>
        </r>
      </text>
    </comment>
    <comment ref="K330" authorId="0" shapeId="0" xr:uid="{AFA77D1B-F436-4053-B210-A84841B770C4}">
      <text>
        <r>
          <rPr>
            <sz val="9"/>
            <color indexed="81"/>
            <rFont val="Tahoma"/>
            <family val="2"/>
          </rPr>
          <t>Account_Balance_YTD(acctdept: {Map!J330})</t>
        </r>
      </text>
    </comment>
    <comment ref="L330" authorId="0" shapeId="0" xr:uid="{0AEC9840-ADF2-4342-9CE4-F40D048F8BE9}">
      <text>
        <r>
          <rPr>
            <sz val="9"/>
            <color indexed="81"/>
            <rFont val="Tahoma"/>
            <family val="2"/>
          </rPr>
          <t>Account_Balance_YTD(acctdept: {Map!K330})</t>
        </r>
      </text>
    </comment>
    <comment ref="M330" authorId="0" shapeId="0" xr:uid="{1464017B-04F5-45B5-BF6C-6AF4D8E8A7A1}">
      <text>
        <r>
          <rPr>
            <sz val="9"/>
            <color indexed="81"/>
            <rFont val="Tahoma"/>
            <family val="2"/>
          </rPr>
          <t>Account_Balance_YTD(acctdept: {Map!L330})</t>
        </r>
      </text>
    </comment>
    <comment ref="D331" authorId="0" shapeId="0" xr:uid="{28C4F2DB-4196-40C8-A9A0-7BB50B37C0FF}">
      <text>
        <r>
          <rPr>
            <sz val="9"/>
            <color indexed="81"/>
            <rFont val="Tahoma"/>
            <family val="2"/>
          </rPr>
          <t>Account_Balance_YTD(acctdept: {Map!C331})</t>
        </r>
      </text>
    </comment>
    <comment ref="E331" authorId="0" shapeId="0" xr:uid="{55E1C0D3-875E-4776-8104-F5A28BD3429B}">
      <text>
        <r>
          <rPr>
            <sz val="9"/>
            <color indexed="81"/>
            <rFont val="Tahoma"/>
            <family val="2"/>
          </rPr>
          <t>Account_Balance_YTD(acctdept: {Map!D331})</t>
        </r>
      </text>
    </comment>
    <comment ref="F331" authorId="0" shapeId="0" xr:uid="{C87206EE-FBBE-4D61-A858-5DF7098531FB}">
      <text>
        <r>
          <rPr>
            <sz val="9"/>
            <color indexed="81"/>
            <rFont val="Tahoma"/>
            <family val="2"/>
          </rPr>
          <t>Account_Balance_YTD(acctdept: {Map!E331})</t>
        </r>
      </text>
    </comment>
    <comment ref="G331" authorId="0" shapeId="0" xr:uid="{E2E924C4-8FE9-417B-80A4-30FE60CB4823}">
      <text>
        <r>
          <rPr>
            <sz val="9"/>
            <color indexed="81"/>
            <rFont val="Tahoma"/>
            <family val="2"/>
          </rPr>
          <t>Account_Balance_YTD(acctdept: {Map!F331})</t>
        </r>
      </text>
    </comment>
    <comment ref="H331" authorId="0" shapeId="0" xr:uid="{3BEA6A65-58F0-4B77-AE66-511926BE2977}">
      <text>
        <r>
          <rPr>
            <sz val="9"/>
            <color indexed="81"/>
            <rFont val="Tahoma"/>
            <family val="2"/>
          </rPr>
          <t>Account_Balance_YTD(acctdept: {Map!G331})</t>
        </r>
      </text>
    </comment>
    <comment ref="I331" authorId="0" shapeId="0" xr:uid="{48673188-EB10-4428-AA70-B847EA1CB188}">
      <text>
        <r>
          <rPr>
            <sz val="9"/>
            <color indexed="81"/>
            <rFont val="Tahoma"/>
            <family val="2"/>
          </rPr>
          <t>Account_Balance_YTD(acctdept: {Map!H331})</t>
        </r>
      </text>
    </comment>
    <comment ref="J331" authorId="0" shapeId="0" xr:uid="{FCD0DEE3-6A4A-4D0A-A7C4-2BA4AEF2018B}">
      <text>
        <r>
          <rPr>
            <sz val="9"/>
            <color indexed="81"/>
            <rFont val="Tahoma"/>
            <family val="2"/>
          </rPr>
          <t>Account_Balance_YTD(acctdept: {Map!I331})</t>
        </r>
      </text>
    </comment>
    <comment ref="K331" authorId="0" shapeId="0" xr:uid="{5F158A0B-1BBD-4E4D-8E72-FB88715DBAE9}">
      <text>
        <r>
          <rPr>
            <sz val="9"/>
            <color indexed="81"/>
            <rFont val="Tahoma"/>
            <family val="2"/>
          </rPr>
          <t>Account_Balance_YTD(acctdept: {Map!J331})</t>
        </r>
      </text>
    </comment>
    <comment ref="L331" authorId="0" shapeId="0" xr:uid="{C2816A0F-07F9-49FB-BC0D-E5A22B222800}">
      <text>
        <r>
          <rPr>
            <sz val="9"/>
            <color indexed="81"/>
            <rFont val="Tahoma"/>
            <family val="2"/>
          </rPr>
          <t>Account_Balance_YTD(acctdept: {Map!K331})</t>
        </r>
      </text>
    </comment>
    <comment ref="M331" authorId="0" shapeId="0" xr:uid="{3C801BF7-3D99-40BE-AAFE-6044DFB6C1B0}">
      <text>
        <r>
          <rPr>
            <sz val="9"/>
            <color indexed="81"/>
            <rFont val="Tahoma"/>
            <family val="2"/>
          </rPr>
          <t>Account_Balance_YTD(acctdept: {Map!L331})</t>
        </r>
      </text>
    </comment>
    <comment ref="D332" authorId="0" shapeId="0" xr:uid="{028CE364-D592-4F02-87EB-0E70FEE81CE9}">
      <text>
        <r>
          <rPr>
            <sz val="9"/>
            <color indexed="81"/>
            <rFont val="Tahoma"/>
            <family val="2"/>
          </rPr>
          <t>Account_Balance_YTD(acctdept: {Map!C332})</t>
        </r>
      </text>
    </comment>
    <comment ref="E332" authorId="0" shapeId="0" xr:uid="{7DCA58A8-D3D7-4242-B83F-48F7DDF390D8}">
      <text>
        <r>
          <rPr>
            <sz val="9"/>
            <color indexed="81"/>
            <rFont val="Tahoma"/>
            <family val="2"/>
          </rPr>
          <t>Account_Balance_YTD(acctdept: {Map!D332})</t>
        </r>
      </text>
    </comment>
    <comment ref="F332" authorId="0" shapeId="0" xr:uid="{5AED2B19-3E88-42E6-A443-4B07DCDE93DD}">
      <text>
        <r>
          <rPr>
            <sz val="9"/>
            <color indexed="81"/>
            <rFont val="Tahoma"/>
            <family val="2"/>
          </rPr>
          <t>Account_Balance_YTD(acctdept: {Map!E332})</t>
        </r>
      </text>
    </comment>
    <comment ref="G332" authorId="0" shapeId="0" xr:uid="{7713ABBB-6770-45CA-B4D6-914E67D8CBB8}">
      <text>
        <r>
          <rPr>
            <sz val="9"/>
            <color indexed="81"/>
            <rFont val="Tahoma"/>
            <family val="2"/>
          </rPr>
          <t>Account_Balance_YTD(acctdept: {Map!F332})</t>
        </r>
      </text>
    </comment>
    <comment ref="H332" authorId="0" shapeId="0" xr:uid="{04B568D1-26F2-4DC5-843E-FFBB608FD67C}">
      <text>
        <r>
          <rPr>
            <sz val="9"/>
            <color indexed="81"/>
            <rFont val="Tahoma"/>
            <family val="2"/>
          </rPr>
          <t>Account_Balance_YTD(acctdept: {Map!G332})</t>
        </r>
      </text>
    </comment>
    <comment ref="I332" authorId="0" shapeId="0" xr:uid="{2911C5A8-8AEB-47F1-981B-29F4408DAEDF}">
      <text>
        <r>
          <rPr>
            <sz val="9"/>
            <color indexed="81"/>
            <rFont val="Tahoma"/>
            <family val="2"/>
          </rPr>
          <t>Account_Balance_YTD(acctdept: {Map!H332})</t>
        </r>
      </text>
    </comment>
    <comment ref="J332" authorId="0" shapeId="0" xr:uid="{DDF85FDD-508E-4E83-86D2-170C181763A3}">
      <text>
        <r>
          <rPr>
            <sz val="9"/>
            <color indexed="81"/>
            <rFont val="Tahoma"/>
            <family val="2"/>
          </rPr>
          <t>Account_Balance_YTD(acctdept: {Map!I332})</t>
        </r>
      </text>
    </comment>
    <comment ref="K332" authorId="0" shapeId="0" xr:uid="{7E54388C-C88F-4DA2-8829-947B366F56F0}">
      <text>
        <r>
          <rPr>
            <sz val="9"/>
            <color indexed="81"/>
            <rFont val="Tahoma"/>
            <family val="2"/>
          </rPr>
          <t>Account_Balance_YTD(acctdept: {Map!J332})</t>
        </r>
      </text>
    </comment>
    <comment ref="L332" authorId="0" shapeId="0" xr:uid="{F94A05A2-561D-4F2A-91E2-5C60308964DD}">
      <text>
        <r>
          <rPr>
            <sz val="9"/>
            <color indexed="81"/>
            <rFont val="Tahoma"/>
            <family val="2"/>
          </rPr>
          <t>Account_Balance_YTD(acctdept: {Map!K332})</t>
        </r>
      </text>
    </comment>
    <comment ref="M332" authorId="0" shapeId="0" xr:uid="{617218DE-A5C4-4A4C-B831-FAFD18930292}">
      <text>
        <r>
          <rPr>
            <sz val="9"/>
            <color indexed="81"/>
            <rFont val="Tahoma"/>
            <family val="2"/>
          </rPr>
          <t>Account_Balance_YTD(acctdept: {Map!L332})</t>
        </r>
      </text>
    </comment>
    <comment ref="D333" authorId="0" shapeId="0" xr:uid="{0C3C4CBD-1C83-4064-BBA7-F00CA04CDB4E}">
      <text>
        <r>
          <rPr>
            <sz val="9"/>
            <color indexed="81"/>
            <rFont val="Tahoma"/>
            <family val="2"/>
          </rPr>
          <t>Account_Balance_YTD(acctdept: {Map!C333})</t>
        </r>
      </text>
    </comment>
    <comment ref="E333" authorId="0" shapeId="0" xr:uid="{0D489ADF-C69B-40BE-A0F6-734349F33974}">
      <text>
        <r>
          <rPr>
            <sz val="9"/>
            <color indexed="81"/>
            <rFont val="Tahoma"/>
            <family val="2"/>
          </rPr>
          <t>Account_Balance_YTD(acctdept: {Map!D333})</t>
        </r>
      </text>
    </comment>
    <comment ref="F333" authorId="0" shapeId="0" xr:uid="{DC1D7C3C-24FE-45E8-9644-381D8E4203E3}">
      <text>
        <r>
          <rPr>
            <sz val="9"/>
            <color indexed="81"/>
            <rFont val="Tahoma"/>
            <family val="2"/>
          </rPr>
          <t>Account_Balance_YTD(acctdept: {Map!E333})</t>
        </r>
      </text>
    </comment>
    <comment ref="G333" authorId="0" shapeId="0" xr:uid="{573C27D8-F27F-418C-9853-2ADD8423023D}">
      <text>
        <r>
          <rPr>
            <sz val="9"/>
            <color indexed="81"/>
            <rFont val="Tahoma"/>
            <family val="2"/>
          </rPr>
          <t>Account_Balance_YTD(acctdept: {Map!F333})</t>
        </r>
      </text>
    </comment>
    <comment ref="H333" authorId="0" shapeId="0" xr:uid="{33DC4986-7265-4B6C-B52C-E30A6D0870FE}">
      <text>
        <r>
          <rPr>
            <sz val="9"/>
            <color indexed="81"/>
            <rFont val="Tahoma"/>
            <family val="2"/>
          </rPr>
          <t>Account_Balance_YTD(acctdept: {Map!G333})</t>
        </r>
      </text>
    </comment>
    <comment ref="I333" authorId="0" shapeId="0" xr:uid="{F2E3CC35-6E6D-418D-BFC2-38D3B1333447}">
      <text>
        <r>
          <rPr>
            <sz val="9"/>
            <color indexed="81"/>
            <rFont val="Tahoma"/>
            <family val="2"/>
          </rPr>
          <t>Account_Balance_YTD(acctdept: {Map!H333})</t>
        </r>
      </text>
    </comment>
    <comment ref="J333" authorId="0" shapeId="0" xr:uid="{9DB10391-2BC4-4075-A9D5-C07B469C4E76}">
      <text>
        <r>
          <rPr>
            <sz val="9"/>
            <color indexed="81"/>
            <rFont val="Tahoma"/>
            <family val="2"/>
          </rPr>
          <t>Account_Balance_YTD(acctdept: {Map!I333})</t>
        </r>
      </text>
    </comment>
    <comment ref="K333" authorId="0" shapeId="0" xr:uid="{434D46F8-05FA-4682-BD44-2B30D0765715}">
      <text>
        <r>
          <rPr>
            <sz val="9"/>
            <color indexed="81"/>
            <rFont val="Tahoma"/>
            <family val="2"/>
          </rPr>
          <t>Account_Balance_YTD(acctdept: {Map!J333})</t>
        </r>
      </text>
    </comment>
    <comment ref="L333" authorId="0" shapeId="0" xr:uid="{DCB10B78-591D-4F0B-9813-2E060F669D6C}">
      <text>
        <r>
          <rPr>
            <sz val="9"/>
            <color indexed="81"/>
            <rFont val="Tahoma"/>
            <family val="2"/>
          </rPr>
          <t>Account_Balance_YTD(acctdept: {Map!K333})</t>
        </r>
      </text>
    </comment>
    <comment ref="M333" authorId="0" shapeId="0" xr:uid="{CDD86CFB-00FC-44E7-BD4E-6D886F8B123A}">
      <text>
        <r>
          <rPr>
            <sz val="9"/>
            <color indexed="81"/>
            <rFont val="Tahoma"/>
            <family val="2"/>
          </rPr>
          <t>Account_Balance_YTD(acctdept: {Map!L333})</t>
        </r>
      </text>
    </comment>
    <comment ref="D334" authorId="0" shapeId="0" xr:uid="{040697F3-66DC-40B8-9C9A-566248EC9AFA}">
      <text>
        <r>
          <rPr>
            <sz val="9"/>
            <color indexed="81"/>
            <rFont val="Tahoma"/>
            <family val="2"/>
          </rPr>
          <t>Account_Balance_YTD(acctdept: {Map!C334})</t>
        </r>
      </text>
    </comment>
    <comment ref="E334" authorId="0" shapeId="0" xr:uid="{F285B585-88A6-434C-8F23-171C7580BB13}">
      <text>
        <r>
          <rPr>
            <sz val="9"/>
            <color indexed="81"/>
            <rFont val="Tahoma"/>
            <family val="2"/>
          </rPr>
          <t>Account_Balance_YTD(acctdept: {Map!D334})</t>
        </r>
      </text>
    </comment>
    <comment ref="F334" authorId="0" shapeId="0" xr:uid="{BA227A5C-1D99-45A7-8517-7BC67AB62074}">
      <text>
        <r>
          <rPr>
            <sz val="9"/>
            <color indexed="81"/>
            <rFont val="Tahoma"/>
            <family val="2"/>
          </rPr>
          <t>Account_Balance_YTD(acctdept: {Map!E334})</t>
        </r>
      </text>
    </comment>
    <comment ref="G334" authorId="0" shapeId="0" xr:uid="{3E47B6C0-335F-40FF-B240-FB48B3568137}">
      <text>
        <r>
          <rPr>
            <sz val="9"/>
            <color indexed="81"/>
            <rFont val="Tahoma"/>
            <family val="2"/>
          </rPr>
          <t>Account_Balance_YTD(acctdept: {Map!F334})</t>
        </r>
      </text>
    </comment>
    <comment ref="H334" authorId="0" shapeId="0" xr:uid="{46394206-5859-4048-8D28-1C0B33526DFE}">
      <text>
        <r>
          <rPr>
            <sz val="9"/>
            <color indexed="81"/>
            <rFont val="Tahoma"/>
            <family val="2"/>
          </rPr>
          <t>Account_Balance_YTD(acctdept: {Map!G334})</t>
        </r>
      </text>
    </comment>
    <comment ref="I334" authorId="0" shapeId="0" xr:uid="{827043F5-D3C0-4E33-B156-5E6619798151}">
      <text>
        <r>
          <rPr>
            <sz val="9"/>
            <color indexed="81"/>
            <rFont val="Tahoma"/>
            <family val="2"/>
          </rPr>
          <t>Account_Balance_YTD(acctdept: {Map!H334})</t>
        </r>
      </text>
    </comment>
    <comment ref="J334" authorId="0" shapeId="0" xr:uid="{96D4DE98-0BBF-484A-927C-9686F996220C}">
      <text>
        <r>
          <rPr>
            <sz val="9"/>
            <color indexed="81"/>
            <rFont val="Tahoma"/>
            <family val="2"/>
          </rPr>
          <t>Account_Balance_YTD(acctdept: {Map!I334})</t>
        </r>
      </text>
    </comment>
    <comment ref="K334" authorId="0" shapeId="0" xr:uid="{99F89A9F-177C-4D71-A183-50C2CF2CA1A5}">
      <text>
        <r>
          <rPr>
            <sz val="9"/>
            <color indexed="81"/>
            <rFont val="Tahoma"/>
            <family val="2"/>
          </rPr>
          <t>Account_Balance_YTD(acctdept: {Map!J334})</t>
        </r>
      </text>
    </comment>
    <comment ref="L334" authorId="0" shapeId="0" xr:uid="{7BE3706A-FCEE-429D-A563-DD38A1A2F75A}">
      <text>
        <r>
          <rPr>
            <sz val="9"/>
            <color indexed="81"/>
            <rFont val="Tahoma"/>
            <family val="2"/>
          </rPr>
          <t>Account_Balance_YTD(acctdept: {Map!K334})</t>
        </r>
      </text>
    </comment>
    <comment ref="M334" authorId="0" shapeId="0" xr:uid="{06351015-9B9A-4964-AAF6-0DED6C9F0CCB}">
      <text>
        <r>
          <rPr>
            <sz val="9"/>
            <color indexed="81"/>
            <rFont val="Tahoma"/>
            <family val="2"/>
          </rPr>
          <t>Account_Balance_YTD(acctdept: {Map!L334})</t>
        </r>
      </text>
    </comment>
    <comment ref="D335" authorId="0" shapeId="0" xr:uid="{FC9FA49D-8BF2-4D9B-A3FD-BABBE0F855CB}">
      <text>
        <r>
          <rPr>
            <sz val="9"/>
            <color indexed="81"/>
            <rFont val="Tahoma"/>
            <family val="2"/>
          </rPr>
          <t>Account_Balance_YTD(acctdept: {Map!C335})</t>
        </r>
      </text>
    </comment>
    <comment ref="E335" authorId="0" shapeId="0" xr:uid="{4CA2CFDE-5589-4C49-B0B9-65D2E9FEFFD2}">
      <text>
        <r>
          <rPr>
            <sz val="9"/>
            <color indexed="81"/>
            <rFont val="Tahoma"/>
            <family val="2"/>
          </rPr>
          <t>Account_Balance_YTD(acctdept: {Map!D335})</t>
        </r>
      </text>
    </comment>
    <comment ref="F335" authorId="0" shapeId="0" xr:uid="{2B8A551C-D3D6-4F41-BDF2-4F02AE4F1262}">
      <text>
        <r>
          <rPr>
            <sz val="9"/>
            <color indexed="81"/>
            <rFont val="Tahoma"/>
            <family val="2"/>
          </rPr>
          <t>Account_Balance_YTD(acctdept: {Map!E335})</t>
        </r>
      </text>
    </comment>
    <comment ref="G335" authorId="0" shapeId="0" xr:uid="{552C0BD9-A9F6-4389-9777-BF130FEF98C0}">
      <text>
        <r>
          <rPr>
            <sz val="9"/>
            <color indexed="81"/>
            <rFont val="Tahoma"/>
            <family val="2"/>
          </rPr>
          <t>Account_Balance_YTD(acctdept: {Map!F335})</t>
        </r>
      </text>
    </comment>
    <comment ref="H335" authorId="0" shapeId="0" xr:uid="{C24C6A72-E992-4EF1-8DEE-DA1B5211F8DF}">
      <text>
        <r>
          <rPr>
            <sz val="9"/>
            <color indexed="81"/>
            <rFont val="Tahoma"/>
            <family val="2"/>
          </rPr>
          <t>Account_Balance_YTD(acctdept: {Map!G335})</t>
        </r>
      </text>
    </comment>
    <comment ref="I335" authorId="0" shapeId="0" xr:uid="{69CE0ECC-9638-41C8-A7AC-636481C2A89A}">
      <text>
        <r>
          <rPr>
            <sz val="9"/>
            <color indexed="81"/>
            <rFont val="Tahoma"/>
            <family val="2"/>
          </rPr>
          <t>Account_Balance_YTD(acctdept: {Map!H335})</t>
        </r>
      </text>
    </comment>
    <comment ref="J335" authorId="0" shapeId="0" xr:uid="{FA69C64D-E975-4ABF-9C8D-710A9F67C660}">
      <text>
        <r>
          <rPr>
            <sz val="9"/>
            <color indexed="81"/>
            <rFont val="Tahoma"/>
            <family val="2"/>
          </rPr>
          <t>Account_Balance_YTD(acctdept: {Map!I335})</t>
        </r>
      </text>
    </comment>
    <comment ref="K335" authorId="0" shapeId="0" xr:uid="{1BE386C0-2BE5-4718-ABF1-4FEC739DE04A}">
      <text>
        <r>
          <rPr>
            <sz val="9"/>
            <color indexed="81"/>
            <rFont val="Tahoma"/>
            <family val="2"/>
          </rPr>
          <t>Account_Balance_YTD(acctdept: {Map!J335})</t>
        </r>
      </text>
    </comment>
    <comment ref="L335" authorId="0" shapeId="0" xr:uid="{86BF11B9-FA85-48AE-96BD-AE3AF2117B75}">
      <text>
        <r>
          <rPr>
            <sz val="9"/>
            <color indexed="81"/>
            <rFont val="Tahoma"/>
            <family val="2"/>
          </rPr>
          <t>Account_Balance_YTD(acctdept: {Map!K335})</t>
        </r>
      </text>
    </comment>
    <comment ref="M335" authorId="0" shapeId="0" xr:uid="{73EF7FF7-6BB2-4615-8DDB-4A889ABE9406}">
      <text>
        <r>
          <rPr>
            <sz val="9"/>
            <color indexed="81"/>
            <rFont val="Tahoma"/>
            <family val="2"/>
          </rPr>
          <t>Account_Balance_YTD(acctdept: {Map!L335})</t>
        </r>
      </text>
    </comment>
    <comment ref="D336" authorId="0" shapeId="0" xr:uid="{FF753877-A8CA-43C9-A35E-CC4089D5FDF1}">
      <text>
        <r>
          <rPr>
            <sz val="9"/>
            <color indexed="81"/>
            <rFont val="Tahoma"/>
            <family val="2"/>
          </rPr>
          <t>Account_Balance_YTD(acctdept: {Map!C336})</t>
        </r>
      </text>
    </comment>
    <comment ref="E336" authorId="0" shapeId="0" xr:uid="{F315A00B-0B68-459F-8818-F125870014D3}">
      <text>
        <r>
          <rPr>
            <sz val="9"/>
            <color indexed="81"/>
            <rFont val="Tahoma"/>
            <family val="2"/>
          </rPr>
          <t>Account_Balance_YTD(acctdept: {Map!D336})</t>
        </r>
      </text>
    </comment>
    <comment ref="F336" authorId="0" shapeId="0" xr:uid="{30B28C5E-695F-443A-A108-20A6EF9864E6}">
      <text>
        <r>
          <rPr>
            <sz val="9"/>
            <color indexed="81"/>
            <rFont val="Tahoma"/>
            <family val="2"/>
          </rPr>
          <t>Account_Balance_YTD(acctdept: {Map!E336})</t>
        </r>
      </text>
    </comment>
    <comment ref="G336" authorId="0" shapeId="0" xr:uid="{B1AA136B-9EC4-4899-8873-7B5D013562C5}">
      <text>
        <r>
          <rPr>
            <sz val="9"/>
            <color indexed="81"/>
            <rFont val="Tahoma"/>
            <family val="2"/>
          </rPr>
          <t>Account_Balance_YTD(acctdept: {Map!F336})</t>
        </r>
      </text>
    </comment>
    <comment ref="H336" authorId="0" shapeId="0" xr:uid="{12A88CDB-CDF5-47F0-B73B-DFD86F3C7378}">
      <text>
        <r>
          <rPr>
            <sz val="9"/>
            <color indexed="81"/>
            <rFont val="Tahoma"/>
            <family val="2"/>
          </rPr>
          <t>Account_Balance_YTD(acctdept: {Map!G336})</t>
        </r>
      </text>
    </comment>
    <comment ref="I336" authorId="0" shapeId="0" xr:uid="{E23E30E3-F481-4DF0-A8F1-9C5DEEC31B31}">
      <text>
        <r>
          <rPr>
            <sz val="9"/>
            <color indexed="81"/>
            <rFont val="Tahoma"/>
            <family val="2"/>
          </rPr>
          <t>Account_Balance_YTD(acctdept: {Map!H336})</t>
        </r>
      </text>
    </comment>
    <comment ref="J336" authorId="0" shapeId="0" xr:uid="{30DB5FF0-55ED-46B7-B6D6-B1DEEB0A7280}">
      <text>
        <r>
          <rPr>
            <sz val="9"/>
            <color indexed="81"/>
            <rFont val="Tahoma"/>
            <family val="2"/>
          </rPr>
          <t>Account_Balance_YTD(acctdept: {Map!I336})</t>
        </r>
      </text>
    </comment>
    <comment ref="K336" authorId="0" shapeId="0" xr:uid="{3ED22ADC-B798-4E76-AE77-D1903DB79952}">
      <text>
        <r>
          <rPr>
            <sz val="9"/>
            <color indexed="81"/>
            <rFont val="Tahoma"/>
            <family val="2"/>
          </rPr>
          <t>Account_Balance_YTD(acctdept: {Map!J336})</t>
        </r>
      </text>
    </comment>
    <comment ref="L336" authorId="0" shapeId="0" xr:uid="{B3B3F164-6A73-47E2-B35B-61EE310F38DC}">
      <text>
        <r>
          <rPr>
            <sz val="9"/>
            <color indexed="81"/>
            <rFont val="Tahoma"/>
            <family val="2"/>
          </rPr>
          <t>Account_Balance_YTD(acctdept: {Map!K336})</t>
        </r>
      </text>
    </comment>
    <comment ref="M336" authorId="0" shapeId="0" xr:uid="{8FF24508-3808-45C3-B452-9ECF6DA39092}">
      <text>
        <r>
          <rPr>
            <sz val="9"/>
            <color indexed="81"/>
            <rFont val="Tahoma"/>
            <family val="2"/>
          </rPr>
          <t>Account_Balance_YTD(acctdept: {Map!L336})</t>
        </r>
      </text>
    </comment>
    <comment ref="D337" authorId="0" shapeId="0" xr:uid="{92BF8331-E7F9-4EA9-A097-F8122A2A4515}">
      <text>
        <r>
          <rPr>
            <sz val="9"/>
            <color indexed="81"/>
            <rFont val="Tahoma"/>
            <family val="2"/>
          </rPr>
          <t>Account_Balance_YTD(acctdept: {Map!C337})</t>
        </r>
      </text>
    </comment>
    <comment ref="E337" authorId="0" shapeId="0" xr:uid="{0DE624D9-AEC3-4B3F-9737-15DE04C7D413}">
      <text>
        <r>
          <rPr>
            <sz val="9"/>
            <color indexed="81"/>
            <rFont val="Tahoma"/>
            <family val="2"/>
          </rPr>
          <t>Account_Balance_YTD(acctdept: {Map!D337})</t>
        </r>
      </text>
    </comment>
    <comment ref="F337" authorId="0" shapeId="0" xr:uid="{D4E19981-A845-4462-BCCD-860FB5A2BB13}">
      <text>
        <r>
          <rPr>
            <sz val="9"/>
            <color indexed="81"/>
            <rFont val="Tahoma"/>
            <family val="2"/>
          </rPr>
          <t>Account_Balance_YTD(acctdept: {Map!E337})</t>
        </r>
      </text>
    </comment>
    <comment ref="G337" authorId="0" shapeId="0" xr:uid="{C3570EDB-2AE2-405D-9376-102FAEB1F635}">
      <text>
        <r>
          <rPr>
            <sz val="9"/>
            <color indexed="81"/>
            <rFont val="Tahoma"/>
            <family val="2"/>
          </rPr>
          <t>Account_Balance_YTD(acctdept: {Map!F337})</t>
        </r>
      </text>
    </comment>
    <comment ref="H337" authorId="0" shapeId="0" xr:uid="{50447730-B2A6-44AF-A126-2478F2A2143F}">
      <text>
        <r>
          <rPr>
            <sz val="9"/>
            <color indexed="81"/>
            <rFont val="Tahoma"/>
            <family val="2"/>
          </rPr>
          <t>Account_Balance_YTD(acctdept: {Map!G337})</t>
        </r>
      </text>
    </comment>
    <comment ref="I337" authorId="0" shapeId="0" xr:uid="{930DA6F5-881A-4E61-BEA3-ECBE0075BFC4}">
      <text>
        <r>
          <rPr>
            <sz val="9"/>
            <color indexed="81"/>
            <rFont val="Tahoma"/>
            <family val="2"/>
          </rPr>
          <t>Account_Balance_YTD(acctdept: {Map!H337})</t>
        </r>
      </text>
    </comment>
    <comment ref="J337" authorId="0" shapeId="0" xr:uid="{BD9C1C8B-E4D7-451E-8EF6-1C751CF33D9F}">
      <text>
        <r>
          <rPr>
            <sz val="9"/>
            <color indexed="81"/>
            <rFont val="Tahoma"/>
            <family val="2"/>
          </rPr>
          <t>Account_Balance_YTD(acctdept: {Map!I337})</t>
        </r>
      </text>
    </comment>
    <comment ref="K337" authorId="0" shapeId="0" xr:uid="{1F7373A7-DBB4-4602-A4AF-529BF56CA3F6}">
      <text>
        <r>
          <rPr>
            <sz val="9"/>
            <color indexed="81"/>
            <rFont val="Tahoma"/>
            <family val="2"/>
          </rPr>
          <t>Account_Balance_YTD(acctdept: {Map!J337})</t>
        </r>
      </text>
    </comment>
    <comment ref="L337" authorId="0" shapeId="0" xr:uid="{CE9FDFC9-6F23-4151-B079-768B94236A47}">
      <text>
        <r>
          <rPr>
            <sz val="9"/>
            <color indexed="81"/>
            <rFont val="Tahoma"/>
            <family val="2"/>
          </rPr>
          <t>Account_Balance_YTD(acctdept: {Map!K337})</t>
        </r>
      </text>
    </comment>
    <comment ref="M337" authorId="0" shapeId="0" xr:uid="{891D40CF-295E-49C8-B4F3-A79DFA655E71}">
      <text>
        <r>
          <rPr>
            <sz val="9"/>
            <color indexed="81"/>
            <rFont val="Tahoma"/>
            <family val="2"/>
          </rPr>
          <t>Account_Balance_YTD(acctdept: {Map!L337})</t>
        </r>
      </text>
    </comment>
    <comment ref="D338" authorId="0" shapeId="0" xr:uid="{EDA6D374-031E-48F7-87D7-6053EB870027}">
      <text>
        <r>
          <rPr>
            <sz val="9"/>
            <color indexed="81"/>
            <rFont val="Tahoma"/>
            <family val="2"/>
          </rPr>
          <t>Account_Balance_YTD(acctdept: {Map!C338})</t>
        </r>
      </text>
    </comment>
    <comment ref="E338" authorId="0" shapeId="0" xr:uid="{05AF2BEE-4DF9-40CA-B2FB-6001CC434708}">
      <text>
        <r>
          <rPr>
            <sz val="9"/>
            <color indexed="81"/>
            <rFont val="Tahoma"/>
            <family val="2"/>
          </rPr>
          <t>Account_Balance_YTD(acctdept: {Map!D338})</t>
        </r>
      </text>
    </comment>
    <comment ref="F338" authorId="0" shapeId="0" xr:uid="{FCCD3D8B-C2E5-45CC-9298-FE820E358D2A}">
      <text>
        <r>
          <rPr>
            <sz val="9"/>
            <color indexed="81"/>
            <rFont val="Tahoma"/>
            <family val="2"/>
          </rPr>
          <t>Account_Balance_YTD(acctdept: {Map!E338})</t>
        </r>
      </text>
    </comment>
    <comment ref="G338" authorId="0" shapeId="0" xr:uid="{9A7CBA0A-B8DA-4A80-B9F3-0F73416C994B}">
      <text>
        <r>
          <rPr>
            <sz val="9"/>
            <color indexed="81"/>
            <rFont val="Tahoma"/>
            <family val="2"/>
          </rPr>
          <t>Account_Balance_YTD(acctdept: {Map!F338})</t>
        </r>
      </text>
    </comment>
    <comment ref="H338" authorId="0" shapeId="0" xr:uid="{A69C1559-DD1B-44D6-8006-0334806B2E57}">
      <text>
        <r>
          <rPr>
            <sz val="9"/>
            <color indexed="81"/>
            <rFont val="Tahoma"/>
            <family val="2"/>
          </rPr>
          <t>Account_Balance_YTD(acctdept: {Map!G338})</t>
        </r>
      </text>
    </comment>
    <comment ref="I338" authorId="0" shapeId="0" xr:uid="{A0654CF8-2F82-42C1-B15E-345661675930}">
      <text>
        <r>
          <rPr>
            <sz val="9"/>
            <color indexed="81"/>
            <rFont val="Tahoma"/>
            <family val="2"/>
          </rPr>
          <t>Account_Balance_YTD(acctdept: {Map!H338})</t>
        </r>
      </text>
    </comment>
    <comment ref="J338" authorId="0" shapeId="0" xr:uid="{5A37D088-AFD5-4D00-B49A-19E7CAD16EB1}">
      <text>
        <r>
          <rPr>
            <sz val="9"/>
            <color indexed="81"/>
            <rFont val="Tahoma"/>
            <family val="2"/>
          </rPr>
          <t>Account_Balance_YTD(acctdept: {Map!I338})</t>
        </r>
      </text>
    </comment>
    <comment ref="K338" authorId="0" shapeId="0" xr:uid="{613B162F-4845-4417-8F1C-110D5D95483B}">
      <text>
        <r>
          <rPr>
            <sz val="9"/>
            <color indexed="81"/>
            <rFont val="Tahoma"/>
            <family val="2"/>
          </rPr>
          <t>Account_Balance_YTD(acctdept: {Map!J338})</t>
        </r>
      </text>
    </comment>
    <comment ref="L338" authorId="0" shapeId="0" xr:uid="{C5DF8FFC-9891-4390-A527-806B83D09858}">
      <text>
        <r>
          <rPr>
            <sz val="9"/>
            <color indexed="81"/>
            <rFont val="Tahoma"/>
            <family val="2"/>
          </rPr>
          <t>Account_Balance_YTD(acctdept: {Map!K338})</t>
        </r>
      </text>
    </comment>
    <comment ref="M338" authorId="0" shapeId="0" xr:uid="{674764FB-C68F-4147-8D4E-2465A917E379}">
      <text>
        <r>
          <rPr>
            <sz val="9"/>
            <color indexed="81"/>
            <rFont val="Tahoma"/>
            <family val="2"/>
          </rPr>
          <t>Account_Balance_YTD(acctdept: {Map!L338})</t>
        </r>
      </text>
    </comment>
    <comment ref="D339" authorId="0" shapeId="0" xr:uid="{94E2B963-D2A4-4C51-AA46-3DB6143B90A2}">
      <text>
        <r>
          <rPr>
            <sz val="9"/>
            <color indexed="81"/>
            <rFont val="Tahoma"/>
            <family val="2"/>
          </rPr>
          <t>Account_Balance_YTD(acctdept: {Map!C339})</t>
        </r>
      </text>
    </comment>
    <comment ref="E339" authorId="0" shapeId="0" xr:uid="{DB9183E2-6DC7-4C5D-AC89-45DB630CF427}">
      <text>
        <r>
          <rPr>
            <sz val="9"/>
            <color indexed="81"/>
            <rFont val="Tahoma"/>
            <family val="2"/>
          </rPr>
          <t>Account_Balance_YTD(acctdept: {Map!D339})</t>
        </r>
      </text>
    </comment>
    <comment ref="F339" authorId="0" shapeId="0" xr:uid="{95A831CF-C39F-49E4-86B5-2E0E1179CDDE}">
      <text>
        <r>
          <rPr>
            <sz val="9"/>
            <color indexed="81"/>
            <rFont val="Tahoma"/>
            <family val="2"/>
          </rPr>
          <t>Account_Balance_YTD(acctdept: {Map!E339})</t>
        </r>
      </text>
    </comment>
    <comment ref="G339" authorId="0" shapeId="0" xr:uid="{AFBF41F9-A63D-4887-938A-704F94622D4B}">
      <text>
        <r>
          <rPr>
            <sz val="9"/>
            <color indexed="81"/>
            <rFont val="Tahoma"/>
            <family val="2"/>
          </rPr>
          <t>Account_Balance_YTD(acctdept: {Map!F339})</t>
        </r>
      </text>
    </comment>
    <comment ref="H339" authorId="0" shapeId="0" xr:uid="{FB3C46F0-5EFF-459A-BA3B-3AE9D04F2E1D}">
      <text>
        <r>
          <rPr>
            <sz val="9"/>
            <color indexed="81"/>
            <rFont val="Tahoma"/>
            <family val="2"/>
          </rPr>
          <t>Account_Balance_YTD(acctdept: {Map!G339})</t>
        </r>
      </text>
    </comment>
    <comment ref="I339" authorId="0" shapeId="0" xr:uid="{C46CB48D-9695-47C9-B91C-9135B3EA06F7}">
      <text>
        <r>
          <rPr>
            <sz val="9"/>
            <color indexed="81"/>
            <rFont val="Tahoma"/>
            <family val="2"/>
          </rPr>
          <t>Account_Balance_YTD(acctdept: {Map!H339})</t>
        </r>
      </text>
    </comment>
    <comment ref="J339" authorId="0" shapeId="0" xr:uid="{23F8ED89-758A-49AC-B8AF-5A11AB1E30D6}">
      <text>
        <r>
          <rPr>
            <sz val="9"/>
            <color indexed="81"/>
            <rFont val="Tahoma"/>
            <family val="2"/>
          </rPr>
          <t>Account_Balance_YTD(acctdept: {Map!I339})</t>
        </r>
      </text>
    </comment>
    <comment ref="K339" authorId="0" shapeId="0" xr:uid="{C3C3986F-1DF2-4ACC-A53C-5E66E2D0690C}">
      <text>
        <r>
          <rPr>
            <sz val="9"/>
            <color indexed="81"/>
            <rFont val="Tahoma"/>
            <family val="2"/>
          </rPr>
          <t>Account_Balance_YTD(acctdept: {Map!J339})</t>
        </r>
      </text>
    </comment>
    <comment ref="L339" authorId="0" shapeId="0" xr:uid="{5783553C-3D53-4C84-B2AA-C238D4BC1C44}">
      <text>
        <r>
          <rPr>
            <sz val="9"/>
            <color indexed="81"/>
            <rFont val="Tahoma"/>
            <family val="2"/>
          </rPr>
          <t>Account_Balance_YTD(acctdept: {Map!K339})</t>
        </r>
      </text>
    </comment>
    <comment ref="M339" authorId="0" shapeId="0" xr:uid="{AC50753F-5FE0-4CAA-B10F-854EE6ED0079}">
      <text>
        <r>
          <rPr>
            <sz val="9"/>
            <color indexed="81"/>
            <rFont val="Tahoma"/>
            <family val="2"/>
          </rPr>
          <t>Account_Balance_YTD(acctdept: {Map!L339})</t>
        </r>
      </text>
    </comment>
    <comment ref="D340" authorId="0" shapeId="0" xr:uid="{012CC466-CF1B-47E6-9CD3-5A1567C8446C}">
      <text>
        <r>
          <rPr>
            <sz val="9"/>
            <color indexed="81"/>
            <rFont val="Tahoma"/>
            <family val="2"/>
          </rPr>
          <t>Account_Balance_YTD(acctdept: {Map!C340})</t>
        </r>
      </text>
    </comment>
    <comment ref="E340" authorId="0" shapeId="0" xr:uid="{D3B6DCEB-91C1-416B-AE56-D256DD66131A}">
      <text>
        <r>
          <rPr>
            <sz val="9"/>
            <color indexed="81"/>
            <rFont val="Tahoma"/>
            <family val="2"/>
          </rPr>
          <t>Account_Balance_YTD(acctdept: {Map!D340})</t>
        </r>
      </text>
    </comment>
    <comment ref="F340" authorId="0" shapeId="0" xr:uid="{31EAB079-3C50-4C0B-A60B-51587427A650}">
      <text>
        <r>
          <rPr>
            <sz val="9"/>
            <color indexed="81"/>
            <rFont val="Tahoma"/>
            <family val="2"/>
          </rPr>
          <t>Account_Balance_YTD(acctdept: {Map!E340})</t>
        </r>
      </text>
    </comment>
    <comment ref="G340" authorId="0" shapeId="0" xr:uid="{0427991D-DAE5-4A8B-91BC-156D21B19163}">
      <text>
        <r>
          <rPr>
            <sz val="9"/>
            <color indexed="81"/>
            <rFont val="Tahoma"/>
            <family val="2"/>
          </rPr>
          <t>Account_Balance_YTD(acctdept: {Map!F340})</t>
        </r>
      </text>
    </comment>
    <comment ref="H340" authorId="0" shapeId="0" xr:uid="{E90F9B4A-86E1-42DF-B8C6-71A8956220D3}">
      <text>
        <r>
          <rPr>
            <sz val="9"/>
            <color indexed="81"/>
            <rFont val="Tahoma"/>
            <family val="2"/>
          </rPr>
          <t>Account_Balance_YTD(acctdept: {Map!G340})</t>
        </r>
      </text>
    </comment>
    <comment ref="I340" authorId="0" shapeId="0" xr:uid="{74516DAE-224E-46AA-A41B-CD47C49AEBCE}">
      <text>
        <r>
          <rPr>
            <sz val="9"/>
            <color indexed="81"/>
            <rFont val="Tahoma"/>
            <family val="2"/>
          </rPr>
          <t>Account_Balance_YTD(acctdept: {Map!H340})</t>
        </r>
      </text>
    </comment>
    <comment ref="J340" authorId="0" shapeId="0" xr:uid="{69B782FD-C48A-47B4-BE5B-205B3C7AF512}">
      <text>
        <r>
          <rPr>
            <sz val="9"/>
            <color indexed="81"/>
            <rFont val="Tahoma"/>
            <family val="2"/>
          </rPr>
          <t>Account_Balance_YTD(acctdept: {Map!I340})</t>
        </r>
      </text>
    </comment>
    <comment ref="K340" authorId="0" shapeId="0" xr:uid="{3A6CD7F8-780C-47D2-8B35-69FB8806A45B}">
      <text>
        <r>
          <rPr>
            <sz val="9"/>
            <color indexed="81"/>
            <rFont val="Tahoma"/>
            <family val="2"/>
          </rPr>
          <t>Account_Balance_YTD(acctdept: {Map!J340})</t>
        </r>
      </text>
    </comment>
    <comment ref="L340" authorId="0" shapeId="0" xr:uid="{69848E50-0640-4C0D-B538-BB8F109657A4}">
      <text>
        <r>
          <rPr>
            <sz val="9"/>
            <color indexed="81"/>
            <rFont val="Tahoma"/>
            <family val="2"/>
          </rPr>
          <t>Account_Balance_YTD(acctdept: {Map!K340})</t>
        </r>
      </text>
    </comment>
    <comment ref="M340" authorId="0" shapeId="0" xr:uid="{E4AF134E-BEA6-41ED-B1B4-E07E3D445126}">
      <text>
        <r>
          <rPr>
            <sz val="9"/>
            <color indexed="81"/>
            <rFont val="Tahoma"/>
            <family val="2"/>
          </rPr>
          <t>Account_Balance_YTD(acctdept: {Map!L340})</t>
        </r>
      </text>
    </comment>
    <comment ref="D341" authorId="0" shapeId="0" xr:uid="{4CCE50F5-6EF9-4A82-86BC-2F5FAE68D585}">
      <text>
        <r>
          <rPr>
            <sz val="9"/>
            <color indexed="81"/>
            <rFont val="Tahoma"/>
            <family val="2"/>
          </rPr>
          <t>Account_Balance_YTD(acctdept: {Map!C341})</t>
        </r>
      </text>
    </comment>
    <comment ref="E341" authorId="0" shapeId="0" xr:uid="{38F32122-BD65-406C-82EE-EA0F7075297A}">
      <text>
        <r>
          <rPr>
            <sz val="9"/>
            <color indexed="81"/>
            <rFont val="Tahoma"/>
            <family val="2"/>
          </rPr>
          <t>Account_Balance_YTD(acctdept: {Map!D341})</t>
        </r>
      </text>
    </comment>
    <comment ref="F341" authorId="0" shapeId="0" xr:uid="{A3EB5F45-ECC2-4637-8D15-1BEBBB25DDCA}">
      <text>
        <r>
          <rPr>
            <sz val="9"/>
            <color indexed="81"/>
            <rFont val="Tahoma"/>
            <family val="2"/>
          </rPr>
          <t>Account_Balance_YTD(acctdept: {Map!E341})</t>
        </r>
      </text>
    </comment>
    <comment ref="G341" authorId="0" shapeId="0" xr:uid="{EBF46F84-38F5-41A7-B803-68B015927CBC}">
      <text>
        <r>
          <rPr>
            <sz val="9"/>
            <color indexed="81"/>
            <rFont val="Tahoma"/>
            <family val="2"/>
          </rPr>
          <t>Account_Balance_YTD(acctdept: {Map!F341})</t>
        </r>
      </text>
    </comment>
    <comment ref="H341" authorId="0" shapeId="0" xr:uid="{E375E727-CEB7-4689-B58F-B3FB35748E02}">
      <text>
        <r>
          <rPr>
            <sz val="9"/>
            <color indexed="81"/>
            <rFont val="Tahoma"/>
            <family val="2"/>
          </rPr>
          <t>Account_Balance_YTD(acctdept: {Map!G341})</t>
        </r>
      </text>
    </comment>
    <comment ref="I341" authorId="0" shapeId="0" xr:uid="{C52E1A76-B45A-42C2-B182-2868C49FE69A}">
      <text>
        <r>
          <rPr>
            <sz val="9"/>
            <color indexed="81"/>
            <rFont val="Tahoma"/>
            <family val="2"/>
          </rPr>
          <t>Account_Balance_YTD(acctdept: {Map!H341})</t>
        </r>
      </text>
    </comment>
    <comment ref="J341" authorId="0" shapeId="0" xr:uid="{13D018E7-C2F1-461E-92B3-D45D91B02BAF}">
      <text>
        <r>
          <rPr>
            <sz val="9"/>
            <color indexed="81"/>
            <rFont val="Tahoma"/>
            <family val="2"/>
          </rPr>
          <t>Account_Balance_YTD(acctdept: {Map!I341})</t>
        </r>
      </text>
    </comment>
    <comment ref="K341" authorId="0" shapeId="0" xr:uid="{39382530-1244-4C07-B48D-8C7E0DBAA40B}">
      <text>
        <r>
          <rPr>
            <sz val="9"/>
            <color indexed="81"/>
            <rFont val="Tahoma"/>
            <family val="2"/>
          </rPr>
          <t>Account_Balance_YTD(acctdept: {Map!J341})</t>
        </r>
      </text>
    </comment>
    <comment ref="L341" authorId="0" shapeId="0" xr:uid="{2943B456-5853-407A-9A23-F2BF8043F0BB}">
      <text>
        <r>
          <rPr>
            <sz val="9"/>
            <color indexed="81"/>
            <rFont val="Tahoma"/>
            <family val="2"/>
          </rPr>
          <t>Account_Balance_YTD(acctdept: {Map!K341})</t>
        </r>
      </text>
    </comment>
    <comment ref="M341" authorId="0" shapeId="0" xr:uid="{808968C1-6E94-4EB1-BF0A-48D10F757E45}">
      <text>
        <r>
          <rPr>
            <sz val="9"/>
            <color indexed="81"/>
            <rFont val="Tahoma"/>
            <family val="2"/>
          </rPr>
          <t>Account_Balance_YTD(acctdept: {Map!L341})</t>
        </r>
      </text>
    </comment>
    <comment ref="D342" authorId="0" shapeId="0" xr:uid="{087DB318-399A-44EE-844A-3B2BBE0C4221}">
      <text>
        <r>
          <rPr>
            <sz val="9"/>
            <color indexed="81"/>
            <rFont val="Tahoma"/>
            <family val="2"/>
          </rPr>
          <t>Account_Balance_YTD(acctdept: {Map!C342})</t>
        </r>
      </text>
    </comment>
    <comment ref="E342" authorId="0" shapeId="0" xr:uid="{0316598E-9F7C-4444-9A97-2C803741CA64}">
      <text>
        <r>
          <rPr>
            <sz val="9"/>
            <color indexed="81"/>
            <rFont val="Tahoma"/>
            <family val="2"/>
          </rPr>
          <t>Account_Balance_YTD(acctdept: {Map!D342})</t>
        </r>
      </text>
    </comment>
    <comment ref="F342" authorId="0" shapeId="0" xr:uid="{5F5D60CE-BF8F-43D4-805D-231A5548AD72}">
      <text>
        <r>
          <rPr>
            <sz val="9"/>
            <color indexed="81"/>
            <rFont val="Tahoma"/>
            <family val="2"/>
          </rPr>
          <t>Account_Balance_YTD(acctdept: {Map!E342})</t>
        </r>
      </text>
    </comment>
    <comment ref="G342" authorId="0" shapeId="0" xr:uid="{D2E03153-B169-48A6-8FFF-E0509C04BD23}">
      <text>
        <r>
          <rPr>
            <sz val="9"/>
            <color indexed="81"/>
            <rFont val="Tahoma"/>
            <family val="2"/>
          </rPr>
          <t>Account_Balance_YTD(acctdept: {Map!F342})</t>
        </r>
      </text>
    </comment>
    <comment ref="H342" authorId="0" shapeId="0" xr:uid="{41E19C9B-691B-4FDF-8C2D-C42F2DDDD8EE}">
      <text>
        <r>
          <rPr>
            <sz val="9"/>
            <color indexed="81"/>
            <rFont val="Tahoma"/>
            <family val="2"/>
          </rPr>
          <t>Account_Balance_YTD(acctdept: {Map!G342})</t>
        </r>
      </text>
    </comment>
    <comment ref="I342" authorId="0" shapeId="0" xr:uid="{602C0C47-F363-44D8-B65E-3008A1E4EBDC}">
      <text>
        <r>
          <rPr>
            <sz val="9"/>
            <color indexed="81"/>
            <rFont val="Tahoma"/>
            <family val="2"/>
          </rPr>
          <t>Account_Balance_YTD(acctdept: {Map!H342})</t>
        </r>
      </text>
    </comment>
    <comment ref="J342" authorId="0" shapeId="0" xr:uid="{2B758AE8-C10E-4515-9A53-968F50E710D3}">
      <text>
        <r>
          <rPr>
            <sz val="9"/>
            <color indexed="81"/>
            <rFont val="Tahoma"/>
            <family val="2"/>
          </rPr>
          <t>Account_Balance_YTD(acctdept: {Map!I342})</t>
        </r>
      </text>
    </comment>
    <comment ref="K342" authorId="0" shapeId="0" xr:uid="{70C73EB5-D16D-47FE-9D38-BFB6B605F9B2}">
      <text>
        <r>
          <rPr>
            <sz val="9"/>
            <color indexed="81"/>
            <rFont val="Tahoma"/>
            <family val="2"/>
          </rPr>
          <t>Account_Balance_YTD(acctdept: {Map!J342})</t>
        </r>
      </text>
    </comment>
    <comment ref="L342" authorId="0" shapeId="0" xr:uid="{EC39E210-62BC-48C9-8C8B-3CD3BBC57FAD}">
      <text>
        <r>
          <rPr>
            <sz val="9"/>
            <color indexed="81"/>
            <rFont val="Tahoma"/>
            <family val="2"/>
          </rPr>
          <t>Account_Balance_YTD(acctdept: {Map!K342})</t>
        </r>
      </text>
    </comment>
    <comment ref="M342" authorId="0" shapeId="0" xr:uid="{3606DDC8-6A3A-4037-9283-AC5C4405910D}">
      <text>
        <r>
          <rPr>
            <sz val="9"/>
            <color indexed="81"/>
            <rFont val="Tahoma"/>
            <family val="2"/>
          </rPr>
          <t>Account_Balance_YTD(acctdept: {Map!L342})</t>
        </r>
      </text>
    </comment>
    <comment ref="D343" authorId="0" shapeId="0" xr:uid="{A1B3B873-3323-4196-A308-463D2D51DE09}">
      <text>
        <r>
          <rPr>
            <sz val="9"/>
            <color indexed="81"/>
            <rFont val="Tahoma"/>
            <family val="2"/>
          </rPr>
          <t>Account_Balance_YTD(acctdept: {Map!C343})</t>
        </r>
      </text>
    </comment>
    <comment ref="E343" authorId="0" shapeId="0" xr:uid="{83241D34-709F-4888-8136-186B55D7F011}">
      <text>
        <r>
          <rPr>
            <sz val="9"/>
            <color indexed="81"/>
            <rFont val="Tahoma"/>
            <family val="2"/>
          </rPr>
          <t>Account_Balance_YTD(acctdept: {Map!D343})</t>
        </r>
      </text>
    </comment>
    <comment ref="F343" authorId="0" shapeId="0" xr:uid="{9AFF2D6F-4C26-4A1B-BB67-8D6638F6FCB8}">
      <text>
        <r>
          <rPr>
            <sz val="9"/>
            <color indexed="81"/>
            <rFont val="Tahoma"/>
            <family val="2"/>
          </rPr>
          <t>Account_Balance_YTD(acctdept: {Map!E343})</t>
        </r>
      </text>
    </comment>
    <comment ref="G343" authorId="0" shapeId="0" xr:uid="{0DD60970-2AC2-412B-AC38-776A264F144E}">
      <text>
        <r>
          <rPr>
            <sz val="9"/>
            <color indexed="81"/>
            <rFont val="Tahoma"/>
            <family val="2"/>
          </rPr>
          <t>Account_Balance_YTD(acctdept: {Map!F343})</t>
        </r>
      </text>
    </comment>
    <comment ref="H343" authorId="0" shapeId="0" xr:uid="{80264002-912D-40D3-8F27-9904090B8B26}">
      <text>
        <r>
          <rPr>
            <sz val="9"/>
            <color indexed="81"/>
            <rFont val="Tahoma"/>
            <family val="2"/>
          </rPr>
          <t>Account_Balance_YTD(acctdept: {Map!G343})</t>
        </r>
      </text>
    </comment>
    <comment ref="I343" authorId="0" shapeId="0" xr:uid="{BBFAAF4E-824F-4266-A353-1DF158AB554F}">
      <text>
        <r>
          <rPr>
            <sz val="9"/>
            <color indexed="81"/>
            <rFont val="Tahoma"/>
            <family val="2"/>
          </rPr>
          <t>Account_Balance_YTD(acctdept: {Map!H343})</t>
        </r>
      </text>
    </comment>
    <comment ref="J343" authorId="0" shapeId="0" xr:uid="{7564DE33-B0FC-4F2E-8142-57CB246BBB28}">
      <text>
        <r>
          <rPr>
            <sz val="9"/>
            <color indexed="81"/>
            <rFont val="Tahoma"/>
            <family val="2"/>
          </rPr>
          <t>Account_Balance_YTD(acctdept: {Map!I343})</t>
        </r>
      </text>
    </comment>
    <comment ref="K343" authorId="0" shapeId="0" xr:uid="{BA053EEE-5E31-447E-819C-4FB97CEDA09F}">
      <text>
        <r>
          <rPr>
            <sz val="9"/>
            <color indexed="81"/>
            <rFont val="Tahoma"/>
            <family val="2"/>
          </rPr>
          <t>Account_Balance_YTD(acctdept: {Map!J343})</t>
        </r>
      </text>
    </comment>
    <comment ref="L343" authorId="0" shapeId="0" xr:uid="{242A3C83-8B24-4FB5-A122-2022DDA1C020}">
      <text>
        <r>
          <rPr>
            <sz val="9"/>
            <color indexed="81"/>
            <rFont val="Tahoma"/>
            <family val="2"/>
          </rPr>
          <t>Account_Balance_YTD(acctdept: {Map!K343})</t>
        </r>
      </text>
    </comment>
    <comment ref="M343" authorId="0" shapeId="0" xr:uid="{1B5CDC42-FB34-4DC2-BA23-03718965853E}">
      <text>
        <r>
          <rPr>
            <sz val="9"/>
            <color indexed="81"/>
            <rFont val="Tahoma"/>
            <family val="2"/>
          </rPr>
          <t>Account_Balance_YTD(acctdept: {Map!L343})</t>
        </r>
      </text>
    </comment>
    <comment ref="D344" authorId="0" shapeId="0" xr:uid="{6850FE17-B3B0-4528-9FBC-013D402D5ABD}">
      <text>
        <r>
          <rPr>
            <sz val="9"/>
            <color indexed="81"/>
            <rFont val="Tahoma"/>
            <family val="2"/>
          </rPr>
          <t>Account_Balance_YTD(acctdept: {Map!C344})</t>
        </r>
      </text>
    </comment>
    <comment ref="E344" authorId="0" shapeId="0" xr:uid="{22DE32AB-2DAE-4A2F-9EA4-1C9C691E89EE}">
      <text>
        <r>
          <rPr>
            <sz val="9"/>
            <color indexed="81"/>
            <rFont val="Tahoma"/>
            <family val="2"/>
          </rPr>
          <t>Account_Balance_YTD(acctdept: {Map!D344})</t>
        </r>
      </text>
    </comment>
    <comment ref="F344" authorId="0" shapeId="0" xr:uid="{72DA56C2-EAF6-42EF-AFCE-2C29E79D6599}">
      <text>
        <r>
          <rPr>
            <sz val="9"/>
            <color indexed="81"/>
            <rFont val="Tahoma"/>
            <family val="2"/>
          </rPr>
          <t>Account_Balance_YTD(acctdept: {Map!E344})</t>
        </r>
      </text>
    </comment>
    <comment ref="G344" authorId="0" shapeId="0" xr:uid="{39D949E4-C706-4E60-8029-102EBABA1879}">
      <text>
        <r>
          <rPr>
            <sz val="9"/>
            <color indexed="81"/>
            <rFont val="Tahoma"/>
            <family val="2"/>
          </rPr>
          <t>Account_Balance_YTD(acctdept: {Map!F344})</t>
        </r>
      </text>
    </comment>
    <comment ref="H344" authorId="0" shapeId="0" xr:uid="{6F471C59-EC05-47A3-9F64-793E05B07F22}">
      <text>
        <r>
          <rPr>
            <sz val="9"/>
            <color indexed="81"/>
            <rFont val="Tahoma"/>
            <family val="2"/>
          </rPr>
          <t>Account_Balance_YTD(acctdept: {Map!G344})</t>
        </r>
      </text>
    </comment>
    <comment ref="I344" authorId="0" shapeId="0" xr:uid="{E4FE6C2F-B58E-467A-9E09-EFD831385BDE}">
      <text>
        <r>
          <rPr>
            <sz val="9"/>
            <color indexed="81"/>
            <rFont val="Tahoma"/>
            <family val="2"/>
          </rPr>
          <t>Account_Balance_YTD(acctdept: {Map!H344})</t>
        </r>
      </text>
    </comment>
    <comment ref="J344" authorId="0" shapeId="0" xr:uid="{477DE72D-BC0E-4FD8-8A08-558B7E2382CA}">
      <text>
        <r>
          <rPr>
            <sz val="9"/>
            <color indexed="81"/>
            <rFont val="Tahoma"/>
            <family val="2"/>
          </rPr>
          <t>Account_Balance_YTD(acctdept: {Map!I344})</t>
        </r>
      </text>
    </comment>
    <comment ref="K344" authorId="0" shapeId="0" xr:uid="{AE4E531F-6529-48E1-9291-FE84BC063076}">
      <text>
        <r>
          <rPr>
            <sz val="9"/>
            <color indexed="81"/>
            <rFont val="Tahoma"/>
            <family val="2"/>
          </rPr>
          <t>Account_Balance_YTD(acctdept: {Map!J344})</t>
        </r>
      </text>
    </comment>
    <comment ref="L344" authorId="0" shapeId="0" xr:uid="{17D0DE66-5BD2-4E4A-BB63-35927D4440D6}">
      <text>
        <r>
          <rPr>
            <sz val="9"/>
            <color indexed="81"/>
            <rFont val="Tahoma"/>
            <family val="2"/>
          </rPr>
          <t>Account_Balance_YTD(acctdept: {Map!K344})</t>
        </r>
      </text>
    </comment>
    <comment ref="M344" authorId="0" shapeId="0" xr:uid="{245FB5CC-1846-4CD5-8580-68E62F82713B}">
      <text>
        <r>
          <rPr>
            <sz val="9"/>
            <color indexed="81"/>
            <rFont val="Tahoma"/>
            <family val="2"/>
          </rPr>
          <t>Account_Balance_YTD(acctdept: {Map!L344})</t>
        </r>
      </text>
    </comment>
    <comment ref="D345" authorId="0" shapeId="0" xr:uid="{C7A9FAA6-81D3-407D-9CEB-88EBFB056E26}">
      <text>
        <r>
          <rPr>
            <sz val="9"/>
            <color indexed="81"/>
            <rFont val="Tahoma"/>
            <family val="2"/>
          </rPr>
          <t>Account_Balance_YTD(acctdept: {Map!C345})</t>
        </r>
      </text>
    </comment>
    <comment ref="E345" authorId="0" shapeId="0" xr:uid="{9B85807E-9824-4919-87B3-9D81F3E6785B}">
      <text>
        <r>
          <rPr>
            <sz val="9"/>
            <color indexed="81"/>
            <rFont val="Tahoma"/>
            <family val="2"/>
          </rPr>
          <t>Account_Balance_YTD(acctdept: {Map!D345})</t>
        </r>
      </text>
    </comment>
    <comment ref="F345" authorId="0" shapeId="0" xr:uid="{890A9CC8-0C84-40A8-8BDD-B9303DD2239B}">
      <text>
        <r>
          <rPr>
            <sz val="9"/>
            <color indexed="81"/>
            <rFont val="Tahoma"/>
            <family val="2"/>
          </rPr>
          <t>Account_Balance_YTD(acctdept: {Map!E345})</t>
        </r>
      </text>
    </comment>
    <comment ref="G345" authorId="0" shapeId="0" xr:uid="{A836C169-6B72-4D2F-AA9D-BAA445EECA7E}">
      <text>
        <r>
          <rPr>
            <sz val="9"/>
            <color indexed="81"/>
            <rFont val="Tahoma"/>
            <family val="2"/>
          </rPr>
          <t>Account_Balance_YTD(acctdept: {Map!F345})</t>
        </r>
      </text>
    </comment>
    <comment ref="H345" authorId="0" shapeId="0" xr:uid="{72AA90FE-563C-4B43-872E-E66F70AF9D48}">
      <text>
        <r>
          <rPr>
            <sz val="9"/>
            <color indexed="81"/>
            <rFont val="Tahoma"/>
            <family val="2"/>
          </rPr>
          <t>Account_Balance_YTD(acctdept: {Map!G345})</t>
        </r>
      </text>
    </comment>
    <comment ref="I345" authorId="0" shapeId="0" xr:uid="{A8E631A5-71A6-41B1-8422-53FE9A90FA38}">
      <text>
        <r>
          <rPr>
            <sz val="9"/>
            <color indexed="81"/>
            <rFont val="Tahoma"/>
            <family val="2"/>
          </rPr>
          <t>Account_Balance_YTD(acctdept: {Map!H345})</t>
        </r>
      </text>
    </comment>
    <comment ref="J345" authorId="0" shapeId="0" xr:uid="{F2B19B41-CD32-4350-8E6B-90FE45FBD1F9}">
      <text>
        <r>
          <rPr>
            <sz val="9"/>
            <color indexed="81"/>
            <rFont val="Tahoma"/>
            <family val="2"/>
          </rPr>
          <t>Account_Balance_YTD(acctdept: {Map!I345})</t>
        </r>
      </text>
    </comment>
    <comment ref="K345" authorId="0" shapeId="0" xr:uid="{3530CC6E-17A3-48DD-903B-105E311895F6}">
      <text>
        <r>
          <rPr>
            <sz val="9"/>
            <color indexed="81"/>
            <rFont val="Tahoma"/>
            <family val="2"/>
          </rPr>
          <t>Account_Balance_YTD(acctdept: {Map!J345})</t>
        </r>
      </text>
    </comment>
    <comment ref="L345" authorId="0" shapeId="0" xr:uid="{8FD66247-0291-41BD-AC6E-C21490A0C2BF}">
      <text>
        <r>
          <rPr>
            <sz val="9"/>
            <color indexed="81"/>
            <rFont val="Tahoma"/>
            <family val="2"/>
          </rPr>
          <t>Account_Balance_YTD(acctdept: {Map!K345})</t>
        </r>
      </text>
    </comment>
    <comment ref="M345" authorId="0" shapeId="0" xr:uid="{18DD8957-7107-49F0-834D-5E7C110BA04E}">
      <text>
        <r>
          <rPr>
            <sz val="9"/>
            <color indexed="81"/>
            <rFont val="Tahoma"/>
            <family val="2"/>
          </rPr>
          <t>Account_Balance_YTD(acctdept: {Map!L345})</t>
        </r>
      </text>
    </comment>
    <comment ref="D346" authorId="0" shapeId="0" xr:uid="{1422AE9A-300A-4912-96E0-DCC777836C73}">
      <text>
        <r>
          <rPr>
            <sz val="9"/>
            <color indexed="81"/>
            <rFont val="Tahoma"/>
            <family val="2"/>
          </rPr>
          <t>Account_Balance_YTD(acctdept: {Map!C346})</t>
        </r>
      </text>
    </comment>
    <comment ref="E346" authorId="0" shapeId="0" xr:uid="{FADA0D09-FFE2-49C4-8AED-362AD062E661}">
      <text>
        <r>
          <rPr>
            <sz val="9"/>
            <color indexed="81"/>
            <rFont val="Tahoma"/>
            <family val="2"/>
          </rPr>
          <t>Account_Balance_YTD(acctdept: {Map!D346})</t>
        </r>
      </text>
    </comment>
    <comment ref="F346" authorId="0" shapeId="0" xr:uid="{411220C5-8266-4C4E-BDF7-BA408CE19D64}">
      <text>
        <r>
          <rPr>
            <sz val="9"/>
            <color indexed="81"/>
            <rFont val="Tahoma"/>
            <family val="2"/>
          </rPr>
          <t>Account_Balance_YTD(acctdept: {Map!E346})</t>
        </r>
      </text>
    </comment>
    <comment ref="G346" authorId="0" shapeId="0" xr:uid="{DEA83128-4EF0-4A82-8EFF-7CEFC7AFB692}">
      <text>
        <r>
          <rPr>
            <sz val="9"/>
            <color indexed="81"/>
            <rFont val="Tahoma"/>
            <family val="2"/>
          </rPr>
          <t>Account_Balance_YTD(acctdept: {Map!F346})</t>
        </r>
      </text>
    </comment>
    <comment ref="H346" authorId="0" shapeId="0" xr:uid="{9B074E48-3684-446D-B717-740790FA0AED}">
      <text>
        <r>
          <rPr>
            <sz val="9"/>
            <color indexed="81"/>
            <rFont val="Tahoma"/>
            <family val="2"/>
          </rPr>
          <t>Account_Balance_YTD(acctdept: {Map!G346})</t>
        </r>
      </text>
    </comment>
    <comment ref="I346" authorId="0" shapeId="0" xr:uid="{2A8DC49B-B459-4991-BD29-482F009A4419}">
      <text>
        <r>
          <rPr>
            <sz val="9"/>
            <color indexed="81"/>
            <rFont val="Tahoma"/>
            <family val="2"/>
          </rPr>
          <t>Account_Balance_YTD(acctdept: {Map!H346})</t>
        </r>
      </text>
    </comment>
    <comment ref="J346" authorId="0" shapeId="0" xr:uid="{4194AF74-07A5-4ABE-B6CB-B8F1C77F68FF}">
      <text>
        <r>
          <rPr>
            <sz val="9"/>
            <color indexed="81"/>
            <rFont val="Tahoma"/>
            <family val="2"/>
          </rPr>
          <t>Account_Balance_YTD(acctdept: {Map!I346})</t>
        </r>
      </text>
    </comment>
    <comment ref="K346" authorId="0" shapeId="0" xr:uid="{74E0199E-869A-4EAA-907B-E035115BDB70}">
      <text>
        <r>
          <rPr>
            <sz val="9"/>
            <color indexed="81"/>
            <rFont val="Tahoma"/>
            <family val="2"/>
          </rPr>
          <t>Account_Balance_YTD(acctdept: {Map!J346})</t>
        </r>
      </text>
    </comment>
    <comment ref="L346" authorId="0" shapeId="0" xr:uid="{59A56C19-AF57-4245-A2D5-AEB312357A51}">
      <text>
        <r>
          <rPr>
            <sz val="9"/>
            <color indexed="81"/>
            <rFont val="Tahoma"/>
            <family val="2"/>
          </rPr>
          <t>Account_Balance_YTD(acctdept: {Map!K346})</t>
        </r>
      </text>
    </comment>
    <comment ref="M346" authorId="0" shapeId="0" xr:uid="{DCB39DD3-6703-48CD-B8E0-645ABB0345DB}">
      <text>
        <r>
          <rPr>
            <sz val="9"/>
            <color indexed="81"/>
            <rFont val="Tahoma"/>
            <family val="2"/>
          </rPr>
          <t>Account_Balance_YTD(acctdept: {Map!L346})</t>
        </r>
      </text>
    </comment>
    <comment ref="D347" authorId="0" shapeId="0" xr:uid="{D12D2620-5094-4621-BEA7-E5FB61664035}">
      <text>
        <r>
          <rPr>
            <sz val="9"/>
            <color indexed="81"/>
            <rFont val="Tahoma"/>
            <family val="2"/>
          </rPr>
          <t>Account_Balance_YTD(acctdept: {Map!C347})</t>
        </r>
      </text>
    </comment>
    <comment ref="E347" authorId="0" shapeId="0" xr:uid="{F0846D32-D833-445F-879A-8BDF3B3819CD}">
      <text>
        <r>
          <rPr>
            <sz val="9"/>
            <color indexed="81"/>
            <rFont val="Tahoma"/>
            <family val="2"/>
          </rPr>
          <t>Account_Balance_YTD(acctdept: {Map!D347})</t>
        </r>
      </text>
    </comment>
    <comment ref="F347" authorId="0" shapeId="0" xr:uid="{2194D272-4EC7-415A-B1DE-4E1DA9201D5C}">
      <text>
        <r>
          <rPr>
            <sz val="9"/>
            <color indexed="81"/>
            <rFont val="Tahoma"/>
            <family val="2"/>
          </rPr>
          <t>Account_Balance_YTD(acctdept: {Map!E347})</t>
        </r>
      </text>
    </comment>
    <comment ref="G347" authorId="0" shapeId="0" xr:uid="{51F9109E-0AAF-416C-8642-E489FD13D6DB}">
      <text>
        <r>
          <rPr>
            <sz val="9"/>
            <color indexed="81"/>
            <rFont val="Tahoma"/>
            <family val="2"/>
          </rPr>
          <t>Account_Balance_YTD(acctdept: {Map!F347})</t>
        </r>
      </text>
    </comment>
    <comment ref="H347" authorId="0" shapeId="0" xr:uid="{4ADA692B-2447-4B2A-98CD-755D3C42C3DF}">
      <text>
        <r>
          <rPr>
            <sz val="9"/>
            <color indexed="81"/>
            <rFont val="Tahoma"/>
            <family val="2"/>
          </rPr>
          <t>Account_Balance_YTD(acctdept: {Map!G347})</t>
        </r>
      </text>
    </comment>
    <comment ref="I347" authorId="0" shapeId="0" xr:uid="{4A61891D-0763-4298-8F35-93F58144BD22}">
      <text>
        <r>
          <rPr>
            <sz val="9"/>
            <color indexed="81"/>
            <rFont val="Tahoma"/>
            <family val="2"/>
          </rPr>
          <t>Account_Balance_YTD(acctdept: {Map!H347})</t>
        </r>
      </text>
    </comment>
    <comment ref="J347" authorId="0" shapeId="0" xr:uid="{D97C4AEC-5F4B-4858-ADA4-A82FF5AA7868}">
      <text>
        <r>
          <rPr>
            <sz val="9"/>
            <color indexed="81"/>
            <rFont val="Tahoma"/>
            <family val="2"/>
          </rPr>
          <t>Account_Balance_YTD(acctdept: {Map!I347})</t>
        </r>
      </text>
    </comment>
    <comment ref="K347" authorId="0" shapeId="0" xr:uid="{BCAC3ABD-C26B-4CBE-9332-E28908CED030}">
      <text>
        <r>
          <rPr>
            <sz val="9"/>
            <color indexed="81"/>
            <rFont val="Tahoma"/>
            <family val="2"/>
          </rPr>
          <t>Account_Balance_YTD(acctdept: {Map!J347})</t>
        </r>
      </text>
    </comment>
    <comment ref="L347" authorId="0" shapeId="0" xr:uid="{3C79604D-3CF6-43FE-967F-E5C91E575D07}">
      <text>
        <r>
          <rPr>
            <sz val="9"/>
            <color indexed="81"/>
            <rFont val="Tahoma"/>
            <family val="2"/>
          </rPr>
          <t>Account_Balance_YTD(acctdept: {Map!K347})</t>
        </r>
      </text>
    </comment>
    <comment ref="M347" authorId="0" shapeId="0" xr:uid="{A4038227-CC0B-4969-AA14-0F4B0A86759E}">
      <text>
        <r>
          <rPr>
            <sz val="9"/>
            <color indexed="81"/>
            <rFont val="Tahoma"/>
            <family val="2"/>
          </rPr>
          <t>Account_Balance_YTD(acctdept: {Map!L347})</t>
        </r>
      </text>
    </comment>
    <comment ref="D348" authorId="0" shapeId="0" xr:uid="{17F1EB07-B956-470E-9603-1709D65BA111}">
      <text>
        <r>
          <rPr>
            <sz val="9"/>
            <color indexed="81"/>
            <rFont val="Tahoma"/>
            <family val="2"/>
          </rPr>
          <t>Account_Balance_YTD(acctdept: {Map!C348})</t>
        </r>
      </text>
    </comment>
    <comment ref="E348" authorId="0" shapeId="0" xr:uid="{1A6D96DC-27A9-475A-9A6A-85E590797941}">
      <text>
        <r>
          <rPr>
            <sz val="9"/>
            <color indexed="81"/>
            <rFont val="Tahoma"/>
            <family val="2"/>
          </rPr>
          <t>Account_Balance_YTD(acctdept: {Map!D348})</t>
        </r>
      </text>
    </comment>
    <comment ref="F348" authorId="0" shapeId="0" xr:uid="{9F457A68-E5BF-43EA-832C-1681297D45F7}">
      <text>
        <r>
          <rPr>
            <sz val="9"/>
            <color indexed="81"/>
            <rFont val="Tahoma"/>
            <family val="2"/>
          </rPr>
          <t>Account_Balance_YTD(acctdept: {Map!E348})</t>
        </r>
      </text>
    </comment>
    <comment ref="G348" authorId="0" shapeId="0" xr:uid="{BEF75784-8A5D-4B15-838D-BB9EEA9E95FE}">
      <text>
        <r>
          <rPr>
            <sz val="9"/>
            <color indexed="81"/>
            <rFont val="Tahoma"/>
            <family val="2"/>
          </rPr>
          <t>Account_Balance_YTD(acctdept: {Map!F348})</t>
        </r>
      </text>
    </comment>
    <comment ref="H348" authorId="0" shapeId="0" xr:uid="{2D29BE8C-76CC-47E5-AB64-6F51B2A25674}">
      <text>
        <r>
          <rPr>
            <sz val="9"/>
            <color indexed="81"/>
            <rFont val="Tahoma"/>
            <family val="2"/>
          </rPr>
          <t>Account_Balance_YTD(acctdept: {Map!G348})</t>
        </r>
      </text>
    </comment>
    <comment ref="I348" authorId="0" shapeId="0" xr:uid="{572322A5-FA8B-4311-A435-8438D49367CC}">
      <text>
        <r>
          <rPr>
            <sz val="9"/>
            <color indexed="81"/>
            <rFont val="Tahoma"/>
            <family val="2"/>
          </rPr>
          <t>Account_Balance_YTD(acctdept: {Map!H348})</t>
        </r>
      </text>
    </comment>
    <comment ref="J348" authorId="0" shapeId="0" xr:uid="{75B9DC08-A55B-4644-8FC9-0BD318140C28}">
      <text>
        <r>
          <rPr>
            <sz val="9"/>
            <color indexed="81"/>
            <rFont val="Tahoma"/>
            <family val="2"/>
          </rPr>
          <t>Account_Balance_YTD(acctdept: {Map!I348})</t>
        </r>
      </text>
    </comment>
    <comment ref="K348" authorId="0" shapeId="0" xr:uid="{B0019546-0F6D-481C-824B-E1FAA4F9C7E1}">
      <text>
        <r>
          <rPr>
            <sz val="9"/>
            <color indexed="81"/>
            <rFont val="Tahoma"/>
            <family val="2"/>
          </rPr>
          <t>Account_Balance_YTD(acctdept: {Map!J348})</t>
        </r>
      </text>
    </comment>
    <comment ref="L348" authorId="0" shapeId="0" xr:uid="{88BB0157-48AF-4250-B27F-A315BABDE683}">
      <text>
        <r>
          <rPr>
            <sz val="9"/>
            <color indexed="81"/>
            <rFont val="Tahoma"/>
            <family val="2"/>
          </rPr>
          <t>Account_Balance_YTD(acctdept: {Map!K348})</t>
        </r>
      </text>
    </comment>
    <comment ref="M348" authorId="0" shapeId="0" xr:uid="{97F298EB-A8E8-4800-BD46-CCA4D51EFE77}">
      <text>
        <r>
          <rPr>
            <sz val="9"/>
            <color indexed="81"/>
            <rFont val="Tahoma"/>
            <family val="2"/>
          </rPr>
          <t>Account_Balance_YTD(acctdept: {Map!L348})</t>
        </r>
      </text>
    </comment>
    <comment ref="D349" authorId="0" shapeId="0" xr:uid="{CD233811-4E68-468C-93A1-3DF58B829A58}">
      <text>
        <r>
          <rPr>
            <sz val="9"/>
            <color indexed="81"/>
            <rFont val="Tahoma"/>
            <family val="2"/>
          </rPr>
          <t>Account_Balance_YTD(acctdept: {Map!C349})</t>
        </r>
      </text>
    </comment>
    <comment ref="E349" authorId="0" shapeId="0" xr:uid="{4E4FBE9D-E5DF-4782-9D3E-4E5B3C4EE88B}">
      <text>
        <r>
          <rPr>
            <sz val="9"/>
            <color indexed="81"/>
            <rFont val="Tahoma"/>
            <family val="2"/>
          </rPr>
          <t>Account_Balance_YTD(acctdept: {Map!D349})</t>
        </r>
      </text>
    </comment>
    <comment ref="F349" authorId="0" shapeId="0" xr:uid="{EF294AE3-6C56-4D01-93AC-8BE32BFDE980}">
      <text>
        <r>
          <rPr>
            <sz val="9"/>
            <color indexed="81"/>
            <rFont val="Tahoma"/>
            <family val="2"/>
          </rPr>
          <t>Account_Balance_YTD(acctdept: {Map!E349})</t>
        </r>
      </text>
    </comment>
    <comment ref="G349" authorId="0" shapeId="0" xr:uid="{498F5479-36DC-425F-AFB7-F2370CE48A3D}">
      <text>
        <r>
          <rPr>
            <sz val="9"/>
            <color indexed="81"/>
            <rFont val="Tahoma"/>
            <family val="2"/>
          </rPr>
          <t>Account_Balance_YTD(acctdept: {Map!F349})</t>
        </r>
      </text>
    </comment>
    <comment ref="H349" authorId="0" shapeId="0" xr:uid="{90E02EB8-2EE2-4CC5-BEF1-48BB621FAAE3}">
      <text>
        <r>
          <rPr>
            <sz val="9"/>
            <color indexed="81"/>
            <rFont val="Tahoma"/>
            <family val="2"/>
          </rPr>
          <t>Account_Balance_YTD(acctdept: {Map!G349})</t>
        </r>
      </text>
    </comment>
    <comment ref="I349" authorId="0" shapeId="0" xr:uid="{6186608E-671B-43E5-8159-BF673077F25B}">
      <text>
        <r>
          <rPr>
            <sz val="9"/>
            <color indexed="81"/>
            <rFont val="Tahoma"/>
            <family val="2"/>
          </rPr>
          <t>Account_Balance_YTD(acctdept: {Map!H349})</t>
        </r>
      </text>
    </comment>
    <comment ref="J349" authorId="0" shapeId="0" xr:uid="{0C65DBF5-7B4C-46AB-B2FA-3BE93B5B5472}">
      <text>
        <r>
          <rPr>
            <sz val="9"/>
            <color indexed="81"/>
            <rFont val="Tahoma"/>
            <family val="2"/>
          </rPr>
          <t>Account_Balance_YTD(acctdept: {Map!I349})</t>
        </r>
      </text>
    </comment>
    <comment ref="K349" authorId="0" shapeId="0" xr:uid="{9D62178C-9DAD-438D-A886-69A2A02E04F4}">
      <text>
        <r>
          <rPr>
            <sz val="9"/>
            <color indexed="81"/>
            <rFont val="Tahoma"/>
            <family val="2"/>
          </rPr>
          <t>Account_Balance_YTD(acctdept: {Map!J349})</t>
        </r>
      </text>
    </comment>
    <comment ref="L349" authorId="0" shapeId="0" xr:uid="{80297453-8A66-492D-8ED0-199505BBD1EB}">
      <text>
        <r>
          <rPr>
            <sz val="9"/>
            <color indexed="81"/>
            <rFont val="Tahoma"/>
            <family val="2"/>
          </rPr>
          <t>Account_Balance_YTD(acctdept: {Map!K349})</t>
        </r>
      </text>
    </comment>
    <comment ref="M349" authorId="0" shapeId="0" xr:uid="{3237253D-B24E-4DFC-A049-B92C7FF7A899}">
      <text>
        <r>
          <rPr>
            <sz val="9"/>
            <color indexed="81"/>
            <rFont val="Tahoma"/>
            <family val="2"/>
          </rPr>
          <t>Account_Balance_YTD(acctdept: {Map!L349})</t>
        </r>
      </text>
    </comment>
    <comment ref="D350" authorId="0" shapeId="0" xr:uid="{C0642B3D-FC92-4E64-817C-DAA03043A9C8}">
      <text>
        <r>
          <rPr>
            <sz val="9"/>
            <color indexed="81"/>
            <rFont val="Tahoma"/>
            <family val="2"/>
          </rPr>
          <t>Account_Balance_YTD(acctdept: {Map!C350})</t>
        </r>
      </text>
    </comment>
    <comment ref="E350" authorId="0" shapeId="0" xr:uid="{6F624C05-BE71-43D4-ADFB-500451235E58}">
      <text>
        <r>
          <rPr>
            <sz val="9"/>
            <color indexed="81"/>
            <rFont val="Tahoma"/>
            <family val="2"/>
          </rPr>
          <t>Account_Balance_YTD(acctdept: {Map!D350})</t>
        </r>
      </text>
    </comment>
    <comment ref="F350" authorId="0" shapeId="0" xr:uid="{8747B860-F5A4-495E-99E4-F19A2ADFB5A5}">
      <text>
        <r>
          <rPr>
            <sz val="9"/>
            <color indexed="81"/>
            <rFont val="Tahoma"/>
            <family val="2"/>
          </rPr>
          <t>Account_Balance_YTD(acctdept: {Map!E350})</t>
        </r>
      </text>
    </comment>
    <comment ref="G350" authorId="0" shapeId="0" xr:uid="{6D211E0A-5212-4C8E-BA15-758FDB0219D2}">
      <text>
        <r>
          <rPr>
            <sz val="9"/>
            <color indexed="81"/>
            <rFont val="Tahoma"/>
            <family val="2"/>
          </rPr>
          <t>Account_Balance_YTD(acctdept: {Map!F350})</t>
        </r>
      </text>
    </comment>
    <comment ref="H350" authorId="0" shapeId="0" xr:uid="{5C2D2F91-BCD0-48D1-B943-D329625BD7DE}">
      <text>
        <r>
          <rPr>
            <sz val="9"/>
            <color indexed="81"/>
            <rFont val="Tahoma"/>
            <family val="2"/>
          </rPr>
          <t>Account_Balance_YTD(acctdept: {Map!G350})</t>
        </r>
      </text>
    </comment>
    <comment ref="I350" authorId="0" shapeId="0" xr:uid="{48CD6190-6773-4B56-9482-BA4582605F5D}">
      <text>
        <r>
          <rPr>
            <sz val="9"/>
            <color indexed="81"/>
            <rFont val="Tahoma"/>
            <family val="2"/>
          </rPr>
          <t>Account_Balance_YTD(acctdept: {Map!H350})</t>
        </r>
      </text>
    </comment>
    <comment ref="J350" authorId="0" shapeId="0" xr:uid="{0977593B-CF29-48EE-9F26-67F94E8B725C}">
      <text>
        <r>
          <rPr>
            <sz val="9"/>
            <color indexed="81"/>
            <rFont val="Tahoma"/>
            <family val="2"/>
          </rPr>
          <t>Account_Balance_YTD(acctdept: {Map!I350})</t>
        </r>
      </text>
    </comment>
    <comment ref="K350" authorId="0" shapeId="0" xr:uid="{0EBEAF5D-31E7-4B1C-84F8-5C9468A550D2}">
      <text>
        <r>
          <rPr>
            <sz val="9"/>
            <color indexed="81"/>
            <rFont val="Tahoma"/>
            <family val="2"/>
          </rPr>
          <t>Account_Balance_YTD(acctdept: {Map!J350})</t>
        </r>
      </text>
    </comment>
    <comment ref="L350" authorId="0" shapeId="0" xr:uid="{633C5F7C-2BAD-4257-81FF-F6CFBDFE44D5}">
      <text>
        <r>
          <rPr>
            <sz val="9"/>
            <color indexed="81"/>
            <rFont val="Tahoma"/>
            <family val="2"/>
          </rPr>
          <t>Account_Balance_YTD(acctdept: {Map!K350})</t>
        </r>
      </text>
    </comment>
    <comment ref="M350" authorId="0" shapeId="0" xr:uid="{A3323C52-6DBD-4E4D-940B-15FCE39C3901}">
      <text>
        <r>
          <rPr>
            <sz val="9"/>
            <color indexed="81"/>
            <rFont val="Tahoma"/>
            <family val="2"/>
          </rPr>
          <t>Account_Balance_YTD(acctdept: {Map!L350})</t>
        </r>
      </text>
    </comment>
    <comment ref="D351" authorId="0" shapeId="0" xr:uid="{6ABEA2BF-6E4C-4AE1-B7CF-FF68A22B9F9E}">
      <text>
        <r>
          <rPr>
            <sz val="9"/>
            <color indexed="81"/>
            <rFont val="Tahoma"/>
            <family val="2"/>
          </rPr>
          <t>Account_Balance_YTD(acctdept: {Map!C351})</t>
        </r>
      </text>
    </comment>
    <comment ref="E351" authorId="0" shapeId="0" xr:uid="{8292A62F-EA9C-4538-BA36-A7FDE102EBEC}">
      <text>
        <r>
          <rPr>
            <sz val="9"/>
            <color indexed="81"/>
            <rFont val="Tahoma"/>
            <family val="2"/>
          </rPr>
          <t>Account_Balance_YTD(acctdept: {Map!D351})</t>
        </r>
      </text>
    </comment>
    <comment ref="F351" authorId="0" shapeId="0" xr:uid="{BC2533BB-84B3-4857-9E20-5CE6853C0F05}">
      <text>
        <r>
          <rPr>
            <sz val="9"/>
            <color indexed="81"/>
            <rFont val="Tahoma"/>
            <family val="2"/>
          </rPr>
          <t>Account_Balance_YTD(acctdept: {Map!E351})</t>
        </r>
      </text>
    </comment>
    <comment ref="G351" authorId="0" shapeId="0" xr:uid="{BC6AE7B8-2DC8-4C1A-9E02-B1863E949DC9}">
      <text>
        <r>
          <rPr>
            <sz val="9"/>
            <color indexed="81"/>
            <rFont val="Tahoma"/>
            <family val="2"/>
          </rPr>
          <t>Account_Balance_YTD(acctdept: {Map!F351})</t>
        </r>
      </text>
    </comment>
    <comment ref="H351" authorId="0" shapeId="0" xr:uid="{4C21CF43-7505-4EB4-96D9-A765A109BF46}">
      <text>
        <r>
          <rPr>
            <sz val="9"/>
            <color indexed="81"/>
            <rFont val="Tahoma"/>
            <family val="2"/>
          </rPr>
          <t>Account_Balance_YTD(acctdept: {Map!G351})</t>
        </r>
      </text>
    </comment>
    <comment ref="I351" authorId="0" shapeId="0" xr:uid="{EE2AB07C-D2B7-46B4-B28F-CA8A2888EF7F}">
      <text>
        <r>
          <rPr>
            <sz val="9"/>
            <color indexed="81"/>
            <rFont val="Tahoma"/>
            <family val="2"/>
          </rPr>
          <t>Account_Balance_YTD(acctdept: {Map!H351})</t>
        </r>
      </text>
    </comment>
    <comment ref="J351" authorId="0" shapeId="0" xr:uid="{40D30E57-E8E9-46E0-8126-50531256B3EA}">
      <text>
        <r>
          <rPr>
            <sz val="9"/>
            <color indexed="81"/>
            <rFont val="Tahoma"/>
            <family val="2"/>
          </rPr>
          <t>Account_Balance_YTD(acctdept: {Map!I351})</t>
        </r>
      </text>
    </comment>
    <comment ref="K351" authorId="0" shapeId="0" xr:uid="{6ADCA968-EA24-483B-BE3D-E103923EB614}">
      <text>
        <r>
          <rPr>
            <sz val="9"/>
            <color indexed="81"/>
            <rFont val="Tahoma"/>
            <family val="2"/>
          </rPr>
          <t>Account_Balance_YTD(acctdept: {Map!J351})</t>
        </r>
      </text>
    </comment>
    <comment ref="L351" authorId="0" shapeId="0" xr:uid="{41F2A2D0-8B98-422E-B765-86085F4722BF}">
      <text>
        <r>
          <rPr>
            <sz val="9"/>
            <color indexed="81"/>
            <rFont val="Tahoma"/>
            <family val="2"/>
          </rPr>
          <t>Account_Balance_YTD(acctdept: {Map!K351})</t>
        </r>
      </text>
    </comment>
    <comment ref="M351" authorId="0" shapeId="0" xr:uid="{B8DD0CE8-35E7-4680-9D90-BF352E215D31}">
      <text>
        <r>
          <rPr>
            <sz val="9"/>
            <color indexed="81"/>
            <rFont val="Tahoma"/>
            <family val="2"/>
          </rPr>
          <t>Account_Balance_YTD(acctdept: {Map!L351})</t>
        </r>
      </text>
    </comment>
    <comment ref="D352" authorId="0" shapeId="0" xr:uid="{CD3DEEC9-8CC3-4884-8F2D-9964B6DD38E6}">
      <text>
        <r>
          <rPr>
            <sz val="9"/>
            <color indexed="81"/>
            <rFont val="Tahoma"/>
            <family val="2"/>
          </rPr>
          <t>Account_Balance_YTD(acctdept: {Map!C352})</t>
        </r>
      </text>
    </comment>
    <comment ref="E352" authorId="0" shapeId="0" xr:uid="{E6F7F696-2E0D-4A62-8844-5F4FC4203CA5}">
      <text>
        <r>
          <rPr>
            <sz val="9"/>
            <color indexed="81"/>
            <rFont val="Tahoma"/>
            <family val="2"/>
          </rPr>
          <t>Account_Balance_YTD(acctdept: {Map!D352})</t>
        </r>
      </text>
    </comment>
    <comment ref="F352" authorId="0" shapeId="0" xr:uid="{2B70DB78-AB35-4BD5-AD06-5EEB96337A46}">
      <text>
        <r>
          <rPr>
            <sz val="9"/>
            <color indexed="81"/>
            <rFont val="Tahoma"/>
            <family val="2"/>
          </rPr>
          <t>Account_Balance_YTD(acctdept: {Map!E352})</t>
        </r>
      </text>
    </comment>
    <comment ref="G352" authorId="0" shapeId="0" xr:uid="{9FE5A4D9-4301-4A95-B135-3A322B8D8E7B}">
      <text>
        <r>
          <rPr>
            <sz val="9"/>
            <color indexed="81"/>
            <rFont val="Tahoma"/>
            <family val="2"/>
          </rPr>
          <t>Account_Balance_YTD(acctdept: {Map!F352})</t>
        </r>
      </text>
    </comment>
    <comment ref="H352" authorId="0" shapeId="0" xr:uid="{91A8C420-EF88-4996-8189-1F2A7E349658}">
      <text>
        <r>
          <rPr>
            <sz val="9"/>
            <color indexed="81"/>
            <rFont val="Tahoma"/>
            <family val="2"/>
          </rPr>
          <t>Account_Balance_YTD(acctdept: {Map!G352})</t>
        </r>
      </text>
    </comment>
    <comment ref="I352" authorId="0" shapeId="0" xr:uid="{263EF2C7-19EE-4AFE-8325-BEA8D7A3A2D4}">
      <text>
        <r>
          <rPr>
            <sz val="9"/>
            <color indexed="81"/>
            <rFont val="Tahoma"/>
            <family val="2"/>
          </rPr>
          <t>Account_Balance_YTD(acctdept: {Map!H352})</t>
        </r>
      </text>
    </comment>
    <comment ref="J352" authorId="0" shapeId="0" xr:uid="{AE19654E-EAF6-405F-9A81-8E76BB150EA7}">
      <text>
        <r>
          <rPr>
            <sz val="9"/>
            <color indexed="81"/>
            <rFont val="Tahoma"/>
            <family val="2"/>
          </rPr>
          <t>Account_Balance_YTD(acctdept: {Map!I352})</t>
        </r>
      </text>
    </comment>
    <comment ref="K352" authorId="0" shapeId="0" xr:uid="{DE0E9837-B415-4EDE-9B79-F852B98EC177}">
      <text>
        <r>
          <rPr>
            <sz val="9"/>
            <color indexed="81"/>
            <rFont val="Tahoma"/>
            <family val="2"/>
          </rPr>
          <t>Account_Balance_YTD(acctdept: {Map!J352})</t>
        </r>
      </text>
    </comment>
    <comment ref="L352" authorId="0" shapeId="0" xr:uid="{4EF3F022-6F48-441A-83AC-7108FEB4B4C0}">
      <text>
        <r>
          <rPr>
            <sz val="9"/>
            <color indexed="81"/>
            <rFont val="Tahoma"/>
            <family val="2"/>
          </rPr>
          <t>Account_Balance_YTD(acctdept: {Map!K352})</t>
        </r>
      </text>
    </comment>
    <comment ref="M352" authorId="0" shapeId="0" xr:uid="{A2B058E4-6C26-4B60-B502-7371F6541B78}">
      <text>
        <r>
          <rPr>
            <sz val="9"/>
            <color indexed="81"/>
            <rFont val="Tahoma"/>
            <family val="2"/>
          </rPr>
          <t>Account_Balance_YTD(acctdept: {Map!L352})</t>
        </r>
      </text>
    </comment>
    <comment ref="D353" authorId="0" shapeId="0" xr:uid="{F4DBE8D4-BC93-4AFF-93AA-E17D12BCF8EC}">
      <text>
        <r>
          <rPr>
            <sz val="9"/>
            <color indexed="81"/>
            <rFont val="Tahoma"/>
            <family val="2"/>
          </rPr>
          <t>Account_Balance_YTD(acctdept: {Map!C353})</t>
        </r>
      </text>
    </comment>
    <comment ref="E353" authorId="0" shapeId="0" xr:uid="{5A17A093-3474-429F-96F8-9957051AAEEA}">
      <text>
        <r>
          <rPr>
            <sz val="9"/>
            <color indexed="81"/>
            <rFont val="Tahoma"/>
            <family val="2"/>
          </rPr>
          <t>Account_Balance_YTD(acctdept: {Map!D353})</t>
        </r>
      </text>
    </comment>
    <comment ref="F353" authorId="0" shapeId="0" xr:uid="{2039CF14-7570-4268-AAF9-0327B628A390}">
      <text>
        <r>
          <rPr>
            <sz val="9"/>
            <color indexed="81"/>
            <rFont val="Tahoma"/>
            <family val="2"/>
          </rPr>
          <t>Account_Balance_YTD(acctdept: {Map!E353})</t>
        </r>
      </text>
    </comment>
    <comment ref="G353" authorId="0" shapeId="0" xr:uid="{516EC6D5-FACE-446F-AAEB-BAEBA97F02D6}">
      <text>
        <r>
          <rPr>
            <sz val="9"/>
            <color indexed="81"/>
            <rFont val="Tahoma"/>
            <family val="2"/>
          </rPr>
          <t>Account_Balance_YTD(acctdept: {Map!F353})</t>
        </r>
      </text>
    </comment>
    <comment ref="H353" authorId="0" shapeId="0" xr:uid="{4DF5F776-A5B0-466E-A815-BA0D8BC9E0ED}">
      <text>
        <r>
          <rPr>
            <sz val="9"/>
            <color indexed="81"/>
            <rFont val="Tahoma"/>
            <family val="2"/>
          </rPr>
          <t>Account_Balance_YTD(acctdept: {Map!G353})</t>
        </r>
      </text>
    </comment>
    <comment ref="I353" authorId="0" shapeId="0" xr:uid="{ED8216D8-5923-4E84-A535-C5F5AE24F6AA}">
      <text>
        <r>
          <rPr>
            <sz val="9"/>
            <color indexed="81"/>
            <rFont val="Tahoma"/>
            <family val="2"/>
          </rPr>
          <t>Account_Balance_YTD(acctdept: {Map!H353})</t>
        </r>
      </text>
    </comment>
    <comment ref="J353" authorId="0" shapeId="0" xr:uid="{D13A2A27-84D5-43F4-9136-947D932BD758}">
      <text>
        <r>
          <rPr>
            <sz val="9"/>
            <color indexed="81"/>
            <rFont val="Tahoma"/>
            <family val="2"/>
          </rPr>
          <t>Account_Balance_YTD(acctdept: {Map!I353})</t>
        </r>
      </text>
    </comment>
    <comment ref="K353" authorId="0" shapeId="0" xr:uid="{7C180CCB-EE4F-40AB-B2B2-C95026851700}">
      <text>
        <r>
          <rPr>
            <sz val="9"/>
            <color indexed="81"/>
            <rFont val="Tahoma"/>
            <family val="2"/>
          </rPr>
          <t>Account_Balance_YTD(acctdept: {Map!J353})</t>
        </r>
      </text>
    </comment>
    <comment ref="L353" authorId="0" shapeId="0" xr:uid="{D971D3F1-F684-4B33-A126-89B4CEA8FCBB}">
      <text>
        <r>
          <rPr>
            <sz val="9"/>
            <color indexed="81"/>
            <rFont val="Tahoma"/>
            <family val="2"/>
          </rPr>
          <t>Account_Balance_YTD(acctdept: {Map!K353})</t>
        </r>
      </text>
    </comment>
    <comment ref="M353" authorId="0" shapeId="0" xr:uid="{724B123A-DA26-475B-AC91-DB17F3093E53}">
      <text>
        <r>
          <rPr>
            <sz val="9"/>
            <color indexed="81"/>
            <rFont val="Tahoma"/>
            <family val="2"/>
          </rPr>
          <t>Account_Balance_YTD(acctdept: {Map!L353})</t>
        </r>
      </text>
    </comment>
    <comment ref="D354" authorId="0" shapeId="0" xr:uid="{C35790EA-D567-42F0-94DC-B589682134DB}">
      <text>
        <r>
          <rPr>
            <sz val="9"/>
            <color indexed="81"/>
            <rFont val="Tahoma"/>
            <family val="2"/>
          </rPr>
          <t>Account_Balance_YTD(acctdept: {Map!C354})</t>
        </r>
      </text>
    </comment>
    <comment ref="E354" authorId="0" shapeId="0" xr:uid="{9607F821-52BF-4CA0-8C47-0899CDEE843A}">
      <text>
        <r>
          <rPr>
            <sz val="9"/>
            <color indexed="81"/>
            <rFont val="Tahoma"/>
            <family val="2"/>
          </rPr>
          <t>Account_Balance_YTD(acctdept: {Map!D354})</t>
        </r>
      </text>
    </comment>
    <comment ref="F354" authorId="0" shapeId="0" xr:uid="{DC8062F3-2257-4A27-A19D-975BDD26937B}">
      <text>
        <r>
          <rPr>
            <sz val="9"/>
            <color indexed="81"/>
            <rFont val="Tahoma"/>
            <family val="2"/>
          </rPr>
          <t>Account_Balance_YTD(acctdept: {Map!E354})</t>
        </r>
      </text>
    </comment>
    <comment ref="G354" authorId="0" shapeId="0" xr:uid="{BCCC6836-5B49-47D2-8C3D-B9444851B4D2}">
      <text>
        <r>
          <rPr>
            <sz val="9"/>
            <color indexed="81"/>
            <rFont val="Tahoma"/>
            <family val="2"/>
          </rPr>
          <t>Account_Balance_YTD(acctdept: {Map!F354})</t>
        </r>
      </text>
    </comment>
    <comment ref="H354" authorId="0" shapeId="0" xr:uid="{BD38CC97-6A00-4661-9755-53481C92414F}">
      <text>
        <r>
          <rPr>
            <sz val="9"/>
            <color indexed="81"/>
            <rFont val="Tahoma"/>
            <family val="2"/>
          </rPr>
          <t>Account_Balance_YTD(acctdept: {Map!G354})</t>
        </r>
      </text>
    </comment>
    <comment ref="I354" authorId="0" shapeId="0" xr:uid="{065D4A00-3467-44A5-9C03-58C0F17328F5}">
      <text>
        <r>
          <rPr>
            <sz val="9"/>
            <color indexed="81"/>
            <rFont val="Tahoma"/>
            <family val="2"/>
          </rPr>
          <t>Account_Balance_YTD(acctdept: {Map!H354})</t>
        </r>
      </text>
    </comment>
    <comment ref="J354" authorId="0" shapeId="0" xr:uid="{40AA0A0A-A24D-4502-9899-60A5E4E192D0}">
      <text>
        <r>
          <rPr>
            <sz val="9"/>
            <color indexed="81"/>
            <rFont val="Tahoma"/>
            <family val="2"/>
          </rPr>
          <t>Account_Balance_YTD(acctdept: {Map!I354})</t>
        </r>
      </text>
    </comment>
    <comment ref="K354" authorId="0" shapeId="0" xr:uid="{04F1B096-8E1B-4204-9A6E-B3A9024593C2}">
      <text>
        <r>
          <rPr>
            <sz val="9"/>
            <color indexed="81"/>
            <rFont val="Tahoma"/>
            <family val="2"/>
          </rPr>
          <t>Account_Balance_YTD(acctdept: {Map!J354})</t>
        </r>
      </text>
    </comment>
    <comment ref="L354" authorId="0" shapeId="0" xr:uid="{A181387A-A7F1-4AAC-B457-57E977B2CA9E}">
      <text>
        <r>
          <rPr>
            <sz val="9"/>
            <color indexed="81"/>
            <rFont val="Tahoma"/>
            <family val="2"/>
          </rPr>
          <t>Account_Balance_YTD(acctdept: {Map!K354})</t>
        </r>
      </text>
    </comment>
    <comment ref="M354" authorId="0" shapeId="0" xr:uid="{7BFE480D-085C-41EF-AB35-AF213A03406A}">
      <text>
        <r>
          <rPr>
            <sz val="9"/>
            <color indexed="81"/>
            <rFont val="Tahoma"/>
            <family val="2"/>
          </rPr>
          <t>Account_Balance_YTD(acctdept: {Map!L354})</t>
        </r>
      </text>
    </comment>
    <comment ref="D355" authorId="0" shapeId="0" xr:uid="{58496CBA-67A6-4B6B-BBC0-BE2DC2389C7F}">
      <text>
        <r>
          <rPr>
            <sz val="9"/>
            <color indexed="81"/>
            <rFont val="Tahoma"/>
            <family val="2"/>
          </rPr>
          <t>Account_Balance_YTD(acctdept: {Map!C355})</t>
        </r>
      </text>
    </comment>
    <comment ref="E355" authorId="0" shapeId="0" xr:uid="{DB88D0F5-C193-4570-9A89-6F40D0178752}">
      <text>
        <r>
          <rPr>
            <sz val="9"/>
            <color indexed="81"/>
            <rFont val="Tahoma"/>
            <family val="2"/>
          </rPr>
          <t>Account_Balance_YTD(acctdept: {Map!D355})</t>
        </r>
      </text>
    </comment>
    <comment ref="F355" authorId="0" shapeId="0" xr:uid="{33833F88-73FC-4FAA-9F11-DAEF2A9EF45F}">
      <text>
        <r>
          <rPr>
            <sz val="9"/>
            <color indexed="81"/>
            <rFont val="Tahoma"/>
            <family val="2"/>
          </rPr>
          <t>Account_Balance_YTD(acctdept: {Map!E355})</t>
        </r>
      </text>
    </comment>
    <comment ref="G355" authorId="0" shapeId="0" xr:uid="{D1D97731-11A8-4B4E-ABA0-7D09B5F389EA}">
      <text>
        <r>
          <rPr>
            <sz val="9"/>
            <color indexed="81"/>
            <rFont val="Tahoma"/>
            <family val="2"/>
          </rPr>
          <t>Account_Balance_YTD(acctdept: {Map!F355})</t>
        </r>
      </text>
    </comment>
    <comment ref="H355" authorId="0" shapeId="0" xr:uid="{BFB48ED5-C011-42BC-B001-D8AF19ACABC8}">
      <text>
        <r>
          <rPr>
            <sz val="9"/>
            <color indexed="81"/>
            <rFont val="Tahoma"/>
            <family val="2"/>
          </rPr>
          <t>Account_Balance_YTD(acctdept: {Map!G355})</t>
        </r>
      </text>
    </comment>
    <comment ref="I355" authorId="0" shapeId="0" xr:uid="{0AA9D568-6518-463F-9EFF-678E78C573A6}">
      <text>
        <r>
          <rPr>
            <sz val="9"/>
            <color indexed="81"/>
            <rFont val="Tahoma"/>
            <family val="2"/>
          </rPr>
          <t>Account_Balance_YTD(acctdept: {Map!H355})</t>
        </r>
      </text>
    </comment>
    <comment ref="J355" authorId="0" shapeId="0" xr:uid="{EF4D3399-8FB3-4BF4-8616-F664CE919D4C}">
      <text>
        <r>
          <rPr>
            <sz val="9"/>
            <color indexed="81"/>
            <rFont val="Tahoma"/>
            <family val="2"/>
          </rPr>
          <t>Account_Balance_YTD(acctdept: {Map!I355})</t>
        </r>
      </text>
    </comment>
    <comment ref="K355" authorId="0" shapeId="0" xr:uid="{016B9845-F38C-41C1-81AE-3D0A415F7DE7}">
      <text>
        <r>
          <rPr>
            <sz val="9"/>
            <color indexed="81"/>
            <rFont val="Tahoma"/>
            <family val="2"/>
          </rPr>
          <t>Account_Balance_YTD(acctdept: {Map!J355})</t>
        </r>
      </text>
    </comment>
    <comment ref="L355" authorId="0" shapeId="0" xr:uid="{B6D8EF89-AD7E-4FD3-BC14-89CAD2231BB1}">
      <text>
        <r>
          <rPr>
            <sz val="9"/>
            <color indexed="81"/>
            <rFont val="Tahoma"/>
            <family val="2"/>
          </rPr>
          <t>Account_Balance_YTD(acctdept: {Map!K355})</t>
        </r>
      </text>
    </comment>
    <comment ref="M355" authorId="0" shapeId="0" xr:uid="{14C91355-CFA9-4315-879E-E92D4B1A9891}">
      <text>
        <r>
          <rPr>
            <sz val="9"/>
            <color indexed="81"/>
            <rFont val="Tahoma"/>
            <family val="2"/>
          </rPr>
          <t>Account_Balance_YTD(acctdept: {Map!L355})</t>
        </r>
      </text>
    </comment>
    <comment ref="D356" authorId="0" shapeId="0" xr:uid="{E22AC007-F3E0-44C0-B518-DF64B415D1FA}">
      <text>
        <r>
          <rPr>
            <sz val="9"/>
            <color indexed="81"/>
            <rFont val="Tahoma"/>
            <family val="2"/>
          </rPr>
          <t>Account_Balance_YTD(acctdept: {Map!C356})</t>
        </r>
      </text>
    </comment>
    <comment ref="E356" authorId="0" shapeId="0" xr:uid="{0E9F4914-5E65-4C7D-B09D-4BC64027D8BD}">
      <text>
        <r>
          <rPr>
            <sz val="9"/>
            <color indexed="81"/>
            <rFont val="Tahoma"/>
            <family val="2"/>
          </rPr>
          <t>Account_Balance_YTD(acctdept: {Map!D356})</t>
        </r>
      </text>
    </comment>
    <comment ref="F356" authorId="0" shapeId="0" xr:uid="{5476E225-575E-441B-BA09-19D0332CF8FA}">
      <text>
        <r>
          <rPr>
            <sz val="9"/>
            <color indexed="81"/>
            <rFont val="Tahoma"/>
            <family val="2"/>
          </rPr>
          <t>Account_Balance_YTD(acctdept: {Map!E356})</t>
        </r>
      </text>
    </comment>
    <comment ref="G356" authorId="0" shapeId="0" xr:uid="{FBC6FDB9-4548-4004-841C-44BA12126C45}">
      <text>
        <r>
          <rPr>
            <sz val="9"/>
            <color indexed="81"/>
            <rFont val="Tahoma"/>
            <family val="2"/>
          </rPr>
          <t>Account_Balance_YTD(acctdept: {Map!F356})</t>
        </r>
      </text>
    </comment>
    <comment ref="H356" authorId="0" shapeId="0" xr:uid="{61BBD1A9-D944-483B-800B-31C1D0AF01FE}">
      <text>
        <r>
          <rPr>
            <sz val="9"/>
            <color indexed="81"/>
            <rFont val="Tahoma"/>
            <family val="2"/>
          </rPr>
          <t>Account_Balance_YTD(acctdept: {Map!G356})</t>
        </r>
      </text>
    </comment>
    <comment ref="I356" authorId="0" shapeId="0" xr:uid="{D08DFA11-385B-4483-A5C6-4E2DDCD716BB}">
      <text>
        <r>
          <rPr>
            <sz val="9"/>
            <color indexed="81"/>
            <rFont val="Tahoma"/>
            <family val="2"/>
          </rPr>
          <t>Account_Balance_YTD(acctdept: {Map!H356})</t>
        </r>
      </text>
    </comment>
    <comment ref="J356" authorId="0" shapeId="0" xr:uid="{C442BE80-4A63-41F4-BDA5-8FBCF8B2C224}">
      <text>
        <r>
          <rPr>
            <sz val="9"/>
            <color indexed="81"/>
            <rFont val="Tahoma"/>
            <family val="2"/>
          </rPr>
          <t>Account_Balance_YTD(acctdept: {Map!I356})</t>
        </r>
      </text>
    </comment>
    <comment ref="K356" authorId="0" shapeId="0" xr:uid="{FC11FFB9-CA05-4C20-B1AE-D1A7748A16F0}">
      <text>
        <r>
          <rPr>
            <sz val="9"/>
            <color indexed="81"/>
            <rFont val="Tahoma"/>
            <family val="2"/>
          </rPr>
          <t>Account_Balance_YTD(acctdept: {Map!J356})</t>
        </r>
      </text>
    </comment>
    <comment ref="L356" authorId="0" shapeId="0" xr:uid="{1C4D2ABB-92AB-428B-A2C9-B87AE46527AC}">
      <text>
        <r>
          <rPr>
            <sz val="9"/>
            <color indexed="81"/>
            <rFont val="Tahoma"/>
            <family val="2"/>
          </rPr>
          <t>Account_Balance_YTD(acctdept: {Map!K356})</t>
        </r>
      </text>
    </comment>
    <comment ref="M356" authorId="0" shapeId="0" xr:uid="{F2507B14-C793-4469-823C-B83BFA0C3011}">
      <text>
        <r>
          <rPr>
            <sz val="9"/>
            <color indexed="81"/>
            <rFont val="Tahoma"/>
            <family val="2"/>
          </rPr>
          <t>Account_Balance_YTD(acctdept: {Map!L356})</t>
        </r>
      </text>
    </comment>
    <comment ref="D357" authorId="0" shapeId="0" xr:uid="{E17FECCE-0A07-4912-890E-FEB6E527681C}">
      <text>
        <r>
          <rPr>
            <sz val="9"/>
            <color indexed="81"/>
            <rFont val="Tahoma"/>
            <family val="2"/>
          </rPr>
          <t>Account_Balance_YTD(acctdept: {Map!C357})</t>
        </r>
      </text>
    </comment>
    <comment ref="E357" authorId="0" shapeId="0" xr:uid="{1C07A08A-2185-42CD-A375-9B2FF8D41B5F}">
      <text>
        <r>
          <rPr>
            <sz val="9"/>
            <color indexed="81"/>
            <rFont val="Tahoma"/>
            <family val="2"/>
          </rPr>
          <t>Account_Balance_YTD(acctdept: {Map!D357})</t>
        </r>
      </text>
    </comment>
    <comment ref="F357" authorId="0" shapeId="0" xr:uid="{81D4CA15-4810-44FD-953B-BAF9EB78557F}">
      <text>
        <r>
          <rPr>
            <sz val="9"/>
            <color indexed="81"/>
            <rFont val="Tahoma"/>
            <family val="2"/>
          </rPr>
          <t>Account_Balance_YTD(acctdept: {Map!E357})</t>
        </r>
      </text>
    </comment>
    <comment ref="G357" authorId="0" shapeId="0" xr:uid="{30EF6381-D0E8-4B3E-A013-01952A3294C8}">
      <text>
        <r>
          <rPr>
            <sz val="9"/>
            <color indexed="81"/>
            <rFont val="Tahoma"/>
            <family val="2"/>
          </rPr>
          <t>Account_Balance_YTD(acctdept: {Map!F357})</t>
        </r>
      </text>
    </comment>
    <comment ref="H357" authorId="0" shapeId="0" xr:uid="{8E7A706A-9055-4363-BD9E-5947CBAFE5FF}">
      <text>
        <r>
          <rPr>
            <sz val="9"/>
            <color indexed="81"/>
            <rFont val="Tahoma"/>
            <family val="2"/>
          </rPr>
          <t>Account_Balance_YTD(acctdept: {Map!G357})</t>
        </r>
      </text>
    </comment>
    <comment ref="I357" authorId="0" shapeId="0" xr:uid="{2F87B2A2-BBA0-4DA7-BA4D-6ABAB8B89949}">
      <text>
        <r>
          <rPr>
            <sz val="9"/>
            <color indexed="81"/>
            <rFont val="Tahoma"/>
            <family val="2"/>
          </rPr>
          <t>Account_Balance_YTD(acctdept: {Map!H357})</t>
        </r>
      </text>
    </comment>
    <comment ref="J357" authorId="0" shapeId="0" xr:uid="{BB7BB606-E4E8-435D-857D-E32484F961E4}">
      <text>
        <r>
          <rPr>
            <sz val="9"/>
            <color indexed="81"/>
            <rFont val="Tahoma"/>
            <family val="2"/>
          </rPr>
          <t>Account_Balance_YTD(acctdept: {Map!I357})</t>
        </r>
      </text>
    </comment>
    <comment ref="K357" authorId="0" shapeId="0" xr:uid="{49882F87-8318-49E8-8DC7-F9D203C070D1}">
      <text>
        <r>
          <rPr>
            <sz val="9"/>
            <color indexed="81"/>
            <rFont val="Tahoma"/>
            <family val="2"/>
          </rPr>
          <t>Account_Balance_YTD(acctdept: {Map!J357})</t>
        </r>
      </text>
    </comment>
    <comment ref="L357" authorId="0" shapeId="0" xr:uid="{676DC397-067E-43CC-985E-8190A81FE1CC}">
      <text>
        <r>
          <rPr>
            <sz val="9"/>
            <color indexed="81"/>
            <rFont val="Tahoma"/>
            <family val="2"/>
          </rPr>
          <t>Account_Balance_YTD(acctdept: {Map!K357})</t>
        </r>
      </text>
    </comment>
    <comment ref="M357" authorId="0" shapeId="0" xr:uid="{B928CD55-54FB-4DEF-9F71-C3F994D8B96C}">
      <text>
        <r>
          <rPr>
            <sz val="9"/>
            <color indexed="81"/>
            <rFont val="Tahoma"/>
            <family val="2"/>
          </rPr>
          <t>Account_Balance_YTD(acctdept: {Map!L357})</t>
        </r>
      </text>
    </comment>
    <comment ref="D358" authorId="0" shapeId="0" xr:uid="{8F4A2E0D-2633-4536-B76A-0EBA3FDF6ECF}">
      <text>
        <r>
          <rPr>
            <sz val="9"/>
            <color indexed="81"/>
            <rFont val="Tahoma"/>
            <family val="2"/>
          </rPr>
          <t>Account_Balance_YTD(acctdept: {Map!C358})</t>
        </r>
      </text>
    </comment>
    <comment ref="E358" authorId="0" shapeId="0" xr:uid="{7071C796-DE6A-48B7-8371-6713473E8774}">
      <text>
        <r>
          <rPr>
            <sz val="9"/>
            <color indexed="81"/>
            <rFont val="Tahoma"/>
            <family val="2"/>
          </rPr>
          <t>Account_Balance_YTD(acctdept: {Map!D358})</t>
        </r>
      </text>
    </comment>
    <comment ref="F358" authorId="0" shapeId="0" xr:uid="{5B519062-A0E8-4E05-A3F8-655F292378FB}">
      <text>
        <r>
          <rPr>
            <sz val="9"/>
            <color indexed="81"/>
            <rFont val="Tahoma"/>
            <family val="2"/>
          </rPr>
          <t>Account_Balance_YTD(acctdept: {Map!E358})</t>
        </r>
      </text>
    </comment>
    <comment ref="G358" authorId="0" shapeId="0" xr:uid="{AD1DACAD-11BF-48BA-8FE0-3B57979F7524}">
      <text>
        <r>
          <rPr>
            <sz val="9"/>
            <color indexed="81"/>
            <rFont val="Tahoma"/>
            <family val="2"/>
          </rPr>
          <t>Account_Balance_YTD(acctdept: {Map!F358})</t>
        </r>
      </text>
    </comment>
    <comment ref="H358" authorId="0" shapeId="0" xr:uid="{B2182C6C-25DE-4CB0-A9D3-1BAA410A36E5}">
      <text>
        <r>
          <rPr>
            <sz val="9"/>
            <color indexed="81"/>
            <rFont val="Tahoma"/>
            <family val="2"/>
          </rPr>
          <t>Account_Balance_YTD(acctdept: {Map!G358})</t>
        </r>
      </text>
    </comment>
    <comment ref="I358" authorId="0" shapeId="0" xr:uid="{A8084446-17DD-4427-912F-64249D3D94F5}">
      <text>
        <r>
          <rPr>
            <sz val="9"/>
            <color indexed="81"/>
            <rFont val="Tahoma"/>
            <family val="2"/>
          </rPr>
          <t>Account_Balance_YTD(acctdept: {Map!H358})</t>
        </r>
      </text>
    </comment>
    <comment ref="J358" authorId="0" shapeId="0" xr:uid="{969D2BE0-C038-45EA-85B1-2F300659128F}">
      <text>
        <r>
          <rPr>
            <sz val="9"/>
            <color indexed="81"/>
            <rFont val="Tahoma"/>
            <family val="2"/>
          </rPr>
          <t>Account_Balance_YTD(acctdept: {Map!I358})</t>
        </r>
      </text>
    </comment>
    <comment ref="K358" authorId="0" shapeId="0" xr:uid="{4ABA2CB6-14D1-4A90-A7AC-97D1E061165E}">
      <text>
        <r>
          <rPr>
            <sz val="9"/>
            <color indexed="81"/>
            <rFont val="Tahoma"/>
            <family val="2"/>
          </rPr>
          <t>Account_Balance_YTD(acctdept: {Map!J358})</t>
        </r>
      </text>
    </comment>
    <comment ref="L358" authorId="0" shapeId="0" xr:uid="{B0143D32-F950-4F31-BF98-170017C1C020}">
      <text>
        <r>
          <rPr>
            <sz val="9"/>
            <color indexed="81"/>
            <rFont val="Tahoma"/>
            <family val="2"/>
          </rPr>
          <t>Account_Balance_YTD(acctdept: {Map!K358})</t>
        </r>
      </text>
    </comment>
    <comment ref="M358" authorId="0" shapeId="0" xr:uid="{508A265F-BDCE-4695-8B25-9261DDC465F9}">
      <text>
        <r>
          <rPr>
            <sz val="9"/>
            <color indexed="81"/>
            <rFont val="Tahoma"/>
            <family val="2"/>
          </rPr>
          <t>Account_Balance_YTD(acctdept: {Map!L358})</t>
        </r>
      </text>
    </comment>
    <comment ref="D359" authorId="0" shapeId="0" xr:uid="{64CCC877-828A-4038-94A3-66D1ADFE4F96}">
      <text>
        <r>
          <rPr>
            <sz val="9"/>
            <color indexed="81"/>
            <rFont val="Tahoma"/>
            <family val="2"/>
          </rPr>
          <t>Account_Balance_YTD(acctdept: {Map!C359})</t>
        </r>
      </text>
    </comment>
    <comment ref="E359" authorId="0" shapeId="0" xr:uid="{E3107056-EA58-428B-8FEA-A12E7EE4FB1D}">
      <text>
        <r>
          <rPr>
            <sz val="9"/>
            <color indexed="81"/>
            <rFont val="Tahoma"/>
            <family val="2"/>
          </rPr>
          <t>Account_Balance_YTD(acctdept: {Map!D359})</t>
        </r>
      </text>
    </comment>
    <comment ref="F359" authorId="0" shapeId="0" xr:uid="{9323B773-DF18-4136-8AB6-F53359ADF8BC}">
      <text>
        <r>
          <rPr>
            <sz val="9"/>
            <color indexed="81"/>
            <rFont val="Tahoma"/>
            <family val="2"/>
          </rPr>
          <t>Account_Balance_YTD(acctdept: {Map!E359})</t>
        </r>
      </text>
    </comment>
    <comment ref="G359" authorId="0" shapeId="0" xr:uid="{60B83AFF-BB9F-483A-A2D0-B2FCE4E8C872}">
      <text>
        <r>
          <rPr>
            <sz val="9"/>
            <color indexed="81"/>
            <rFont val="Tahoma"/>
            <family val="2"/>
          </rPr>
          <t>Account_Balance_YTD(acctdept: {Map!F359})</t>
        </r>
      </text>
    </comment>
    <comment ref="H359" authorId="0" shapeId="0" xr:uid="{1800AC18-A7F3-4F64-A202-EDB5DDD1E4DD}">
      <text>
        <r>
          <rPr>
            <sz val="9"/>
            <color indexed="81"/>
            <rFont val="Tahoma"/>
            <family val="2"/>
          </rPr>
          <t>Account_Balance_YTD(acctdept: {Map!G359})</t>
        </r>
      </text>
    </comment>
    <comment ref="I359" authorId="0" shapeId="0" xr:uid="{CCCDFFA7-621C-430C-83B0-E40CD5192B6F}">
      <text>
        <r>
          <rPr>
            <sz val="9"/>
            <color indexed="81"/>
            <rFont val="Tahoma"/>
            <family val="2"/>
          </rPr>
          <t>Account_Balance_YTD(acctdept: {Map!H359})</t>
        </r>
      </text>
    </comment>
    <comment ref="J359" authorId="0" shapeId="0" xr:uid="{895DBFF3-5B2C-488D-AAA4-F2B1853F1F97}">
      <text>
        <r>
          <rPr>
            <sz val="9"/>
            <color indexed="81"/>
            <rFont val="Tahoma"/>
            <family val="2"/>
          </rPr>
          <t>Account_Balance_YTD(acctdept: {Map!I359})</t>
        </r>
      </text>
    </comment>
    <comment ref="K359" authorId="0" shapeId="0" xr:uid="{B8C0EB05-3807-4C63-A79D-EFD8A4C9CBE8}">
      <text>
        <r>
          <rPr>
            <sz val="9"/>
            <color indexed="81"/>
            <rFont val="Tahoma"/>
            <family val="2"/>
          </rPr>
          <t>Account_Balance_YTD(acctdept: {Map!J359})</t>
        </r>
      </text>
    </comment>
    <comment ref="L359" authorId="0" shapeId="0" xr:uid="{201D1E3F-E99E-4623-BB7D-EB633DFDF736}">
      <text>
        <r>
          <rPr>
            <sz val="9"/>
            <color indexed="81"/>
            <rFont val="Tahoma"/>
            <family val="2"/>
          </rPr>
          <t>Account_Balance_YTD(acctdept: {Map!K359})</t>
        </r>
      </text>
    </comment>
    <comment ref="M359" authorId="0" shapeId="0" xr:uid="{ACCCBA62-D2C4-404C-9B62-521AE1FF264A}">
      <text>
        <r>
          <rPr>
            <sz val="9"/>
            <color indexed="81"/>
            <rFont val="Tahoma"/>
            <family val="2"/>
          </rPr>
          <t>Account_Balance_YTD(acctdept: {Map!L359})</t>
        </r>
      </text>
    </comment>
    <comment ref="D360" authorId="0" shapeId="0" xr:uid="{5F1A4316-4FBC-437E-839C-E4207CACBB27}">
      <text>
        <r>
          <rPr>
            <sz val="9"/>
            <color indexed="81"/>
            <rFont val="Tahoma"/>
            <family val="2"/>
          </rPr>
          <t>Account_Balance_YTD(acctdept: {Map!C360})</t>
        </r>
      </text>
    </comment>
    <comment ref="E360" authorId="0" shapeId="0" xr:uid="{E97FB3C1-4D93-4E9B-8C54-E95CCC69940B}">
      <text>
        <r>
          <rPr>
            <sz val="9"/>
            <color indexed="81"/>
            <rFont val="Tahoma"/>
            <family val="2"/>
          </rPr>
          <t>Account_Balance_YTD(acctdept: {Map!D360})</t>
        </r>
      </text>
    </comment>
    <comment ref="F360" authorId="0" shapeId="0" xr:uid="{E94A9200-38CB-48DD-B481-6CE91CD8FA4C}">
      <text>
        <r>
          <rPr>
            <sz val="9"/>
            <color indexed="81"/>
            <rFont val="Tahoma"/>
            <family val="2"/>
          </rPr>
          <t>Account_Balance_YTD(acctdept: {Map!E360})</t>
        </r>
      </text>
    </comment>
    <comment ref="G360" authorId="0" shapeId="0" xr:uid="{FF9E10CA-A71E-4A61-9547-D8BE49B1D05B}">
      <text>
        <r>
          <rPr>
            <sz val="9"/>
            <color indexed="81"/>
            <rFont val="Tahoma"/>
            <family val="2"/>
          </rPr>
          <t>Account_Balance_YTD(acctdept: {Map!F360})</t>
        </r>
      </text>
    </comment>
    <comment ref="H360" authorId="0" shapeId="0" xr:uid="{BE313882-5C5F-4D9D-BAF7-8AC2EB8699E9}">
      <text>
        <r>
          <rPr>
            <sz val="9"/>
            <color indexed="81"/>
            <rFont val="Tahoma"/>
            <family val="2"/>
          </rPr>
          <t>Account_Balance_YTD(acctdept: {Map!G360})</t>
        </r>
      </text>
    </comment>
    <comment ref="I360" authorId="0" shapeId="0" xr:uid="{D805067E-5843-4E39-8583-CC5457EE47DA}">
      <text>
        <r>
          <rPr>
            <sz val="9"/>
            <color indexed="81"/>
            <rFont val="Tahoma"/>
            <family val="2"/>
          </rPr>
          <t>Account_Balance_YTD(acctdept: {Map!H360})</t>
        </r>
      </text>
    </comment>
    <comment ref="J360" authorId="0" shapeId="0" xr:uid="{6628560F-5E21-4143-A74B-41D2F3FC90BD}">
      <text>
        <r>
          <rPr>
            <sz val="9"/>
            <color indexed="81"/>
            <rFont val="Tahoma"/>
            <family val="2"/>
          </rPr>
          <t>Account_Balance_YTD(acctdept: {Map!I360})</t>
        </r>
      </text>
    </comment>
    <comment ref="K360" authorId="0" shapeId="0" xr:uid="{2AE01365-02F6-4A0F-B3ED-250CDDAC43FF}">
      <text>
        <r>
          <rPr>
            <sz val="9"/>
            <color indexed="81"/>
            <rFont val="Tahoma"/>
            <family val="2"/>
          </rPr>
          <t>Account_Balance_YTD(acctdept: {Map!J360})</t>
        </r>
      </text>
    </comment>
    <comment ref="L360" authorId="0" shapeId="0" xr:uid="{A56E4677-21DD-4724-906B-34D9F956160C}">
      <text>
        <r>
          <rPr>
            <sz val="9"/>
            <color indexed="81"/>
            <rFont val="Tahoma"/>
            <family val="2"/>
          </rPr>
          <t>Account_Balance_YTD(acctdept: {Map!K360})</t>
        </r>
      </text>
    </comment>
    <comment ref="M360" authorId="0" shapeId="0" xr:uid="{ABBE54D4-20E7-4E66-90E6-9C4DBF9229D4}">
      <text>
        <r>
          <rPr>
            <sz val="9"/>
            <color indexed="81"/>
            <rFont val="Tahoma"/>
            <family val="2"/>
          </rPr>
          <t>Account_Balance_YTD(acctdept: {Map!L360})</t>
        </r>
      </text>
    </comment>
    <comment ref="D361" authorId="0" shapeId="0" xr:uid="{75AB295A-224F-4A94-8760-EC8D9B4F8E19}">
      <text>
        <r>
          <rPr>
            <sz val="9"/>
            <color indexed="81"/>
            <rFont val="Tahoma"/>
            <family val="2"/>
          </rPr>
          <t>Account_Balance_YTD(acctdept: {Map!C361})</t>
        </r>
      </text>
    </comment>
    <comment ref="E361" authorId="0" shapeId="0" xr:uid="{E6FA5A60-F06A-49AB-82DE-7B4549354FF9}">
      <text>
        <r>
          <rPr>
            <sz val="9"/>
            <color indexed="81"/>
            <rFont val="Tahoma"/>
            <family val="2"/>
          </rPr>
          <t>Account_Balance_YTD(acctdept: {Map!D361})</t>
        </r>
      </text>
    </comment>
    <comment ref="F361" authorId="0" shapeId="0" xr:uid="{AB53190F-ADF9-4847-9981-DB050FE84416}">
      <text>
        <r>
          <rPr>
            <sz val="9"/>
            <color indexed="81"/>
            <rFont val="Tahoma"/>
            <family val="2"/>
          </rPr>
          <t>Account_Balance_YTD(acctdept: {Map!E361})</t>
        </r>
      </text>
    </comment>
    <comment ref="G361" authorId="0" shapeId="0" xr:uid="{03FDD746-E0E9-4FF2-9DDB-BB30C8590898}">
      <text>
        <r>
          <rPr>
            <sz val="9"/>
            <color indexed="81"/>
            <rFont val="Tahoma"/>
            <family val="2"/>
          </rPr>
          <t>Account_Balance_YTD(acctdept: {Map!F361})</t>
        </r>
      </text>
    </comment>
    <comment ref="H361" authorId="0" shapeId="0" xr:uid="{43201AFC-E0BE-4979-BDD4-71FC5898D78B}">
      <text>
        <r>
          <rPr>
            <sz val="9"/>
            <color indexed="81"/>
            <rFont val="Tahoma"/>
            <family val="2"/>
          </rPr>
          <t>Account_Balance_YTD(acctdept: {Map!G361})</t>
        </r>
      </text>
    </comment>
    <comment ref="I361" authorId="0" shapeId="0" xr:uid="{4D2C60C2-1185-41F8-9DE5-B13F9765C05D}">
      <text>
        <r>
          <rPr>
            <sz val="9"/>
            <color indexed="81"/>
            <rFont val="Tahoma"/>
            <family val="2"/>
          </rPr>
          <t>Account_Balance_YTD(acctdept: {Map!H361})</t>
        </r>
      </text>
    </comment>
    <comment ref="J361" authorId="0" shapeId="0" xr:uid="{4C8A7234-2BF9-4276-8D89-FA4ACC7BA8D2}">
      <text>
        <r>
          <rPr>
            <sz val="9"/>
            <color indexed="81"/>
            <rFont val="Tahoma"/>
            <family val="2"/>
          </rPr>
          <t>Account_Balance_YTD(acctdept: {Map!I361})</t>
        </r>
      </text>
    </comment>
    <comment ref="K361" authorId="0" shapeId="0" xr:uid="{9A265FA7-9EBF-4E6F-BB58-4C64AF64557F}">
      <text>
        <r>
          <rPr>
            <sz val="9"/>
            <color indexed="81"/>
            <rFont val="Tahoma"/>
            <family val="2"/>
          </rPr>
          <t>Account_Balance_YTD(acctdept: {Map!J361})</t>
        </r>
      </text>
    </comment>
    <comment ref="L361" authorId="0" shapeId="0" xr:uid="{DDFB8A50-3627-4C06-A579-389508800637}">
      <text>
        <r>
          <rPr>
            <sz val="9"/>
            <color indexed="81"/>
            <rFont val="Tahoma"/>
            <family val="2"/>
          </rPr>
          <t>Account_Balance_YTD(acctdept: {Map!K361})</t>
        </r>
      </text>
    </comment>
    <comment ref="M361" authorId="0" shapeId="0" xr:uid="{D13DFC40-EFF7-4F84-9A8D-9094F526A4A6}">
      <text>
        <r>
          <rPr>
            <sz val="9"/>
            <color indexed="81"/>
            <rFont val="Tahoma"/>
            <family val="2"/>
          </rPr>
          <t>Account_Balance_YTD(acctdept: {Map!L361})</t>
        </r>
      </text>
    </comment>
    <comment ref="D362" authorId="0" shapeId="0" xr:uid="{FFBE9A0B-475E-4084-85EF-E05E8DD4B644}">
      <text>
        <r>
          <rPr>
            <sz val="9"/>
            <color indexed="81"/>
            <rFont val="Tahoma"/>
            <family val="2"/>
          </rPr>
          <t>Account_Balance_YTD(acctdept: {Map!C362})</t>
        </r>
      </text>
    </comment>
    <comment ref="E362" authorId="0" shapeId="0" xr:uid="{150CB201-8169-47B3-90B5-552B532FCDD3}">
      <text>
        <r>
          <rPr>
            <sz val="9"/>
            <color indexed="81"/>
            <rFont val="Tahoma"/>
            <family val="2"/>
          </rPr>
          <t>Account_Balance_YTD(acctdept: {Map!D362})</t>
        </r>
      </text>
    </comment>
    <comment ref="F362" authorId="0" shapeId="0" xr:uid="{70F4C540-BB52-46EB-9F40-193EC5C93423}">
      <text>
        <r>
          <rPr>
            <sz val="9"/>
            <color indexed="81"/>
            <rFont val="Tahoma"/>
            <family val="2"/>
          </rPr>
          <t>Account_Balance_YTD(acctdept: {Map!E362})</t>
        </r>
      </text>
    </comment>
    <comment ref="G362" authorId="0" shapeId="0" xr:uid="{741F88C0-187B-4B2A-8490-059DB7444180}">
      <text>
        <r>
          <rPr>
            <sz val="9"/>
            <color indexed="81"/>
            <rFont val="Tahoma"/>
            <family val="2"/>
          </rPr>
          <t>Account_Balance_YTD(acctdept: {Map!F362})</t>
        </r>
      </text>
    </comment>
    <comment ref="H362" authorId="0" shapeId="0" xr:uid="{D53971AA-DA10-43BC-97A1-29AB2029B831}">
      <text>
        <r>
          <rPr>
            <sz val="9"/>
            <color indexed="81"/>
            <rFont val="Tahoma"/>
            <family val="2"/>
          </rPr>
          <t>Account_Balance_YTD(acctdept: {Map!G362})</t>
        </r>
      </text>
    </comment>
    <comment ref="I362" authorId="0" shapeId="0" xr:uid="{599744F1-1F0C-4967-BEB2-E9CC7ED7CEDB}">
      <text>
        <r>
          <rPr>
            <sz val="9"/>
            <color indexed="81"/>
            <rFont val="Tahoma"/>
            <family val="2"/>
          </rPr>
          <t>Account_Balance_YTD(acctdept: {Map!H362})</t>
        </r>
      </text>
    </comment>
    <comment ref="J362" authorId="0" shapeId="0" xr:uid="{F3F46B84-4F88-4528-A8EE-B7B871BE3BF3}">
      <text>
        <r>
          <rPr>
            <sz val="9"/>
            <color indexed="81"/>
            <rFont val="Tahoma"/>
            <family val="2"/>
          </rPr>
          <t>Account_Balance_YTD(acctdept: {Map!I362})</t>
        </r>
      </text>
    </comment>
    <comment ref="K362" authorId="0" shapeId="0" xr:uid="{A4E46A77-24A4-44D2-ABDB-0E706F450714}">
      <text>
        <r>
          <rPr>
            <sz val="9"/>
            <color indexed="81"/>
            <rFont val="Tahoma"/>
            <family val="2"/>
          </rPr>
          <t>Account_Balance_YTD(acctdept: {Map!J362})</t>
        </r>
      </text>
    </comment>
    <comment ref="L362" authorId="0" shapeId="0" xr:uid="{16037174-886B-4290-B38D-2B06A1EABCEC}">
      <text>
        <r>
          <rPr>
            <sz val="9"/>
            <color indexed="81"/>
            <rFont val="Tahoma"/>
            <family val="2"/>
          </rPr>
          <t>Account_Balance_YTD(acctdept: {Map!K362})</t>
        </r>
      </text>
    </comment>
    <comment ref="M362" authorId="0" shapeId="0" xr:uid="{C61F50D5-6F62-47A8-B2E2-D2D260A59DE5}">
      <text>
        <r>
          <rPr>
            <sz val="9"/>
            <color indexed="81"/>
            <rFont val="Tahoma"/>
            <family val="2"/>
          </rPr>
          <t>Account_Balance_YTD(acctdept: {Map!L362})</t>
        </r>
      </text>
    </comment>
    <comment ref="D363" authorId="0" shapeId="0" xr:uid="{27B974FE-A70D-48EF-A643-659904C070C8}">
      <text>
        <r>
          <rPr>
            <sz val="9"/>
            <color indexed="81"/>
            <rFont val="Tahoma"/>
            <family val="2"/>
          </rPr>
          <t>Account_Balance_YTD(acctdept: {Map!C363})</t>
        </r>
      </text>
    </comment>
    <comment ref="E363" authorId="0" shapeId="0" xr:uid="{670F71B3-DCE6-4506-9E07-228BD950DA74}">
      <text>
        <r>
          <rPr>
            <sz val="9"/>
            <color indexed="81"/>
            <rFont val="Tahoma"/>
            <family val="2"/>
          </rPr>
          <t>Account_Balance_YTD(acctdept: {Map!D363})</t>
        </r>
      </text>
    </comment>
    <comment ref="F363" authorId="0" shapeId="0" xr:uid="{63AE4A0C-4C36-4AFA-94D6-3ED7FE975AA9}">
      <text>
        <r>
          <rPr>
            <sz val="9"/>
            <color indexed="81"/>
            <rFont val="Tahoma"/>
            <family val="2"/>
          </rPr>
          <t>Account_Balance_YTD(acctdept: {Map!E363})</t>
        </r>
      </text>
    </comment>
    <comment ref="G363" authorId="0" shapeId="0" xr:uid="{D18F7D54-215A-4626-8FD3-8EDB7F8083D2}">
      <text>
        <r>
          <rPr>
            <sz val="9"/>
            <color indexed="81"/>
            <rFont val="Tahoma"/>
            <family val="2"/>
          </rPr>
          <t>Account_Balance_YTD(acctdept: {Map!F363})</t>
        </r>
      </text>
    </comment>
    <comment ref="H363" authorId="0" shapeId="0" xr:uid="{3E32E464-BC3F-4DEC-B8B4-F1E6554EEDF1}">
      <text>
        <r>
          <rPr>
            <sz val="9"/>
            <color indexed="81"/>
            <rFont val="Tahoma"/>
            <family val="2"/>
          </rPr>
          <t>Account_Balance_YTD(acctdept: {Map!G363})</t>
        </r>
      </text>
    </comment>
    <comment ref="I363" authorId="0" shapeId="0" xr:uid="{7A5FC002-D65E-4084-AB99-CE4CC1C3B2B2}">
      <text>
        <r>
          <rPr>
            <sz val="9"/>
            <color indexed="81"/>
            <rFont val="Tahoma"/>
            <family val="2"/>
          </rPr>
          <t>Account_Balance_YTD(acctdept: {Map!H363})</t>
        </r>
      </text>
    </comment>
    <comment ref="J363" authorId="0" shapeId="0" xr:uid="{ADC24B08-500A-44A4-B2B5-A46596FA08A9}">
      <text>
        <r>
          <rPr>
            <sz val="9"/>
            <color indexed="81"/>
            <rFont val="Tahoma"/>
            <family val="2"/>
          </rPr>
          <t>Account_Balance_YTD(acctdept: {Map!I363})</t>
        </r>
      </text>
    </comment>
    <comment ref="K363" authorId="0" shapeId="0" xr:uid="{2C95FEFA-37D9-4A9D-ADF4-46ED9EA8DD97}">
      <text>
        <r>
          <rPr>
            <sz val="9"/>
            <color indexed="81"/>
            <rFont val="Tahoma"/>
            <family val="2"/>
          </rPr>
          <t>Account_Balance_YTD(acctdept: {Map!J363})</t>
        </r>
      </text>
    </comment>
    <comment ref="L363" authorId="0" shapeId="0" xr:uid="{260A9684-834F-4E03-AA37-1682A2BDA7FC}">
      <text>
        <r>
          <rPr>
            <sz val="9"/>
            <color indexed="81"/>
            <rFont val="Tahoma"/>
            <family val="2"/>
          </rPr>
          <t>Account_Balance_YTD(acctdept: {Map!K363})</t>
        </r>
      </text>
    </comment>
    <comment ref="M363" authorId="0" shapeId="0" xr:uid="{5DDC010D-4205-4E3C-916A-89A4BD5B8E08}">
      <text>
        <r>
          <rPr>
            <sz val="9"/>
            <color indexed="81"/>
            <rFont val="Tahoma"/>
            <family val="2"/>
          </rPr>
          <t>Account_Balance_YTD(acctdept: {Map!L363})</t>
        </r>
      </text>
    </comment>
    <comment ref="D364" authorId="0" shapeId="0" xr:uid="{4D78E4AB-B3D0-40F8-BA01-955257B693F0}">
      <text>
        <r>
          <rPr>
            <sz val="9"/>
            <color indexed="81"/>
            <rFont val="Tahoma"/>
            <family val="2"/>
          </rPr>
          <t>Account_Balance_YTD(acctdept: {Map!C364})</t>
        </r>
      </text>
    </comment>
    <comment ref="E364" authorId="0" shapeId="0" xr:uid="{C3638551-0B83-4A61-8ABE-E7A56E17AEAE}">
      <text>
        <r>
          <rPr>
            <sz val="9"/>
            <color indexed="81"/>
            <rFont val="Tahoma"/>
            <family val="2"/>
          </rPr>
          <t>Account_Balance_YTD(acctdept: {Map!D364})</t>
        </r>
      </text>
    </comment>
    <comment ref="F364" authorId="0" shapeId="0" xr:uid="{B3E1AAED-9783-4B38-9DA4-553E34B2CAE9}">
      <text>
        <r>
          <rPr>
            <sz val="9"/>
            <color indexed="81"/>
            <rFont val="Tahoma"/>
            <family val="2"/>
          </rPr>
          <t>Account_Balance_YTD(acctdept: {Map!E364})</t>
        </r>
      </text>
    </comment>
    <comment ref="G364" authorId="0" shapeId="0" xr:uid="{27A3FAB9-EFB8-4EBF-8D20-681F2D0F0053}">
      <text>
        <r>
          <rPr>
            <sz val="9"/>
            <color indexed="81"/>
            <rFont val="Tahoma"/>
            <family val="2"/>
          </rPr>
          <t>Account_Balance_YTD(acctdept: {Map!F364})</t>
        </r>
      </text>
    </comment>
    <comment ref="H364" authorId="0" shapeId="0" xr:uid="{9D99FC9E-D193-43C0-8CA2-6AF6771FBB1D}">
      <text>
        <r>
          <rPr>
            <sz val="9"/>
            <color indexed="81"/>
            <rFont val="Tahoma"/>
            <family val="2"/>
          </rPr>
          <t>Account_Balance_YTD(acctdept: {Map!G364})</t>
        </r>
      </text>
    </comment>
    <comment ref="I364" authorId="0" shapeId="0" xr:uid="{0CB0E592-3D68-4072-8D34-5FDDC338B3EC}">
      <text>
        <r>
          <rPr>
            <sz val="9"/>
            <color indexed="81"/>
            <rFont val="Tahoma"/>
            <family val="2"/>
          </rPr>
          <t>Account_Balance_YTD(acctdept: {Map!H364})</t>
        </r>
      </text>
    </comment>
    <comment ref="J364" authorId="0" shapeId="0" xr:uid="{14EDE7A6-AF07-41A7-A7C8-84E378D987F5}">
      <text>
        <r>
          <rPr>
            <sz val="9"/>
            <color indexed="81"/>
            <rFont val="Tahoma"/>
            <family val="2"/>
          </rPr>
          <t>Account_Balance_YTD(acctdept: {Map!I364})</t>
        </r>
      </text>
    </comment>
    <comment ref="K364" authorId="0" shapeId="0" xr:uid="{C7F6EEE8-B3E1-4821-A3A0-F890BC2F63C3}">
      <text>
        <r>
          <rPr>
            <sz val="9"/>
            <color indexed="81"/>
            <rFont val="Tahoma"/>
            <family val="2"/>
          </rPr>
          <t>Account_Balance_YTD(acctdept: {Map!J364})</t>
        </r>
      </text>
    </comment>
    <comment ref="L364" authorId="0" shapeId="0" xr:uid="{64BDED68-20B7-443B-8714-09F756E8A9A2}">
      <text>
        <r>
          <rPr>
            <sz val="9"/>
            <color indexed="81"/>
            <rFont val="Tahoma"/>
            <family val="2"/>
          </rPr>
          <t>Account_Balance_YTD(acctdept: {Map!K364})</t>
        </r>
      </text>
    </comment>
    <comment ref="M364" authorId="0" shapeId="0" xr:uid="{1B800E60-5DA9-4A28-ACB7-36127661FDEB}">
      <text>
        <r>
          <rPr>
            <sz val="9"/>
            <color indexed="81"/>
            <rFont val="Tahoma"/>
            <family val="2"/>
          </rPr>
          <t>Account_Balance_YTD(acctdept: {Map!L364})</t>
        </r>
      </text>
    </comment>
    <comment ref="D365" authorId="0" shapeId="0" xr:uid="{115661F2-A7D3-4093-A853-487AD9AF78BA}">
      <text>
        <r>
          <rPr>
            <sz val="9"/>
            <color indexed="81"/>
            <rFont val="Tahoma"/>
            <family val="2"/>
          </rPr>
          <t>Account_Balance_YTD(acctdept: {Map!C365})</t>
        </r>
      </text>
    </comment>
    <comment ref="E365" authorId="0" shapeId="0" xr:uid="{6222F2F8-C3EC-477B-BB14-52215C7D3C9B}">
      <text>
        <r>
          <rPr>
            <sz val="9"/>
            <color indexed="81"/>
            <rFont val="Tahoma"/>
            <family val="2"/>
          </rPr>
          <t>Account_Balance_YTD(acctdept: {Map!D365})</t>
        </r>
      </text>
    </comment>
    <comment ref="F365" authorId="0" shapeId="0" xr:uid="{B811DBF4-38C6-4EF3-9E99-4F4A1B827F59}">
      <text>
        <r>
          <rPr>
            <sz val="9"/>
            <color indexed="81"/>
            <rFont val="Tahoma"/>
            <family val="2"/>
          </rPr>
          <t>Account_Balance_YTD(acctdept: {Map!E365})</t>
        </r>
      </text>
    </comment>
    <comment ref="G365" authorId="0" shapeId="0" xr:uid="{DC82C073-820F-4EB5-BDE0-B1506EA1D19A}">
      <text>
        <r>
          <rPr>
            <sz val="9"/>
            <color indexed="81"/>
            <rFont val="Tahoma"/>
            <family val="2"/>
          </rPr>
          <t>Account_Balance_YTD(acctdept: {Map!F365})</t>
        </r>
      </text>
    </comment>
    <comment ref="H365" authorId="0" shapeId="0" xr:uid="{47EA732F-AB5F-4C79-87E1-E004B07AFDA8}">
      <text>
        <r>
          <rPr>
            <sz val="9"/>
            <color indexed="81"/>
            <rFont val="Tahoma"/>
            <family val="2"/>
          </rPr>
          <t>Account_Balance_YTD(acctdept: {Map!G365})</t>
        </r>
      </text>
    </comment>
    <comment ref="I365" authorId="0" shapeId="0" xr:uid="{995A1126-CAF5-4F80-8B42-17C68CDF4673}">
      <text>
        <r>
          <rPr>
            <sz val="9"/>
            <color indexed="81"/>
            <rFont val="Tahoma"/>
            <family val="2"/>
          </rPr>
          <t>Account_Balance_YTD(acctdept: {Map!H365})</t>
        </r>
      </text>
    </comment>
    <comment ref="J365" authorId="0" shapeId="0" xr:uid="{6D8147D2-40F9-46B4-B3A5-974128F252F0}">
      <text>
        <r>
          <rPr>
            <sz val="9"/>
            <color indexed="81"/>
            <rFont val="Tahoma"/>
            <family val="2"/>
          </rPr>
          <t>Account_Balance_YTD(acctdept: {Map!I365})</t>
        </r>
      </text>
    </comment>
    <comment ref="K365" authorId="0" shapeId="0" xr:uid="{96FEBC97-E201-4040-91AB-1666459B7990}">
      <text>
        <r>
          <rPr>
            <sz val="9"/>
            <color indexed="81"/>
            <rFont val="Tahoma"/>
            <family val="2"/>
          </rPr>
          <t>Account_Balance_YTD(acctdept: {Map!J365})</t>
        </r>
      </text>
    </comment>
    <comment ref="L365" authorId="0" shapeId="0" xr:uid="{042C6683-F750-4ABD-8067-A841E7E77C8B}">
      <text>
        <r>
          <rPr>
            <sz val="9"/>
            <color indexed="81"/>
            <rFont val="Tahoma"/>
            <family val="2"/>
          </rPr>
          <t>Account_Balance_YTD(acctdept: {Map!K365})</t>
        </r>
      </text>
    </comment>
    <comment ref="M365" authorId="0" shapeId="0" xr:uid="{767043E3-D1C9-4266-851B-9712DCA7FE2D}">
      <text>
        <r>
          <rPr>
            <sz val="9"/>
            <color indexed="81"/>
            <rFont val="Tahoma"/>
            <family val="2"/>
          </rPr>
          <t>Account_Balance_YTD(acctdept: {Map!L365})</t>
        </r>
      </text>
    </comment>
    <comment ref="D366" authorId="0" shapeId="0" xr:uid="{F61E580A-4646-420F-AA77-8493325BDAE6}">
      <text>
        <r>
          <rPr>
            <sz val="9"/>
            <color indexed="81"/>
            <rFont val="Tahoma"/>
            <family val="2"/>
          </rPr>
          <t>Account_Balance_YTD(acctdept: {Map!C366})</t>
        </r>
      </text>
    </comment>
    <comment ref="E366" authorId="0" shapeId="0" xr:uid="{D4BB43C5-B01B-4579-94DF-32E0D5531C0E}">
      <text>
        <r>
          <rPr>
            <sz val="9"/>
            <color indexed="81"/>
            <rFont val="Tahoma"/>
            <family val="2"/>
          </rPr>
          <t>Account_Balance_YTD(acctdept: {Map!D366})</t>
        </r>
      </text>
    </comment>
    <comment ref="F366" authorId="0" shapeId="0" xr:uid="{174991F4-284C-4256-ABAE-792E7FE623F0}">
      <text>
        <r>
          <rPr>
            <sz val="9"/>
            <color indexed="81"/>
            <rFont val="Tahoma"/>
            <family val="2"/>
          </rPr>
          <t>Account_Balance_YTD(acctdept: {Map!E366})</t>
        </r>
      </text>
    </comment>
    <comment ref="G366" authorId="0" shapeId="0" xr:uid="{D66C7C1F-273F-414F-8B10-E017D52CE17B}">
      <text>
        <r>
          <rPr>
            <sz val="9"/>
            <color indexed="81"/>
            <rFont val="Tahoma"/>
            <family val="2"/>
          </rPr>
          <t>Account_Balance_YTD(acctdept: {Map!F366})</t>
        </r>
      </text>
    </comment>
    <comment ref="H366" authorId="0" shapeId="0" xr:uid="{92C247A6-5909-4E2E-B87F-99A852EAF6E2}">
      <text>
        <r>
          <rPr>
            <sz val="9"/>
            <color indexed="81"/>
            <rFont val="Tahoma"/>
            <family val="2"/>
          </rPr>
          <t>Account_Balance_YTD(acctdept: {Map!G366})</t>
        </r>
      </text>
    </comment>
    <comment ref="I366" authorId="0" shapeId="0" xr:uid="{C802EEB6-6562-4FA0-831E-498A8B8DAC53}">
      <text>
        <r>
          <rPr>
            <sz val="9"/>
            <color indexed="81"/>
            <rFont val="Tahoma"/>
            <family val="2"/>
          </rPr>
          <t>Account_Balance_YTD(acctdept: {Map!H366})</t>
        </r>
      </text>
    </comment>
    <comment ref="J366" authorId="0" shapeId="0" xr:uid="{7968912B-16C1-45B5-BEBA-94A134A51B53}">
      <text>
        <r>
          <rPr>
            <sz val="9"/>
            <color indexed="81"/>
            <rFont val="Tahoma"/>
            <family val="2"/>
          </rPr>
          <t>Account_Balance_YTD(acctdept: {Map!I366})</t>
        </r>
      </text>
    </comment>
    <comment ref="K366" authorId="0" shapeId="0" xr:uid="{756BC1C8-4A18-40DD-A4E4-CBF127FBD883}">
      <text>
        <r>
          <rPr>
            <sz val="9"/>
            <color indexed="81"/>
            <rFont val="Tahoma"/>
            <family val="2"/>
          </rPr>
          <t>Account_Balance_YTD(acctdept: {Map!J366})</t>
        </r>
      </text>
    </comment>
    <comment ref="L366" authorId="0" shapeId="0" xr:uid="{9F59C021-3E99-46FB-A8CD-B3404F1B4642}">
      <text>
        <r>
          <rPr>
            <sz val="9"/>
            <color indexed="81"/>
            <rFont val="Tahoma"/>
            <family val="2"/>
          </rPr>
          <t>Account_Balance_YTD(acctdept: {Map!K366})</t>
        </r>
      </text>
    </comment>
    <comment ref="M366" authorId="0" shapeId="0" xr:uid="{45E6EC9F-C4DC-4E1B-ACCF-6CAFF19A047C}">
      <text>
        <r>
          <rPr>
            <sz val="9"/>
            <color indexed="81"/>
            <rFont val="Tahoma"/>
            <family val="2"/>
          </rPr>
          <t>Account_Balance_YTD(acctdept: {Map!L366})</t>
        </r>
      </text>
    </comment>
    <comment ref="D367" authorId="0" shapeId="0" xr:uid="{60A527B7-E3FA-4D25-8C35-74B4E55F8AC4}">
      <text>
        <r>
          <rPr>
            <sz val="9"/>
            <color indexed="81"/>
            <rFont val="Tahoma"/>
            <family val="2"/>
          </rPr>
          <t>Account_Balance_YTD(acctdept: {Map!C367})</t>
        </r>
      </text>
    </comment>
    <comment ref="E367" authorId="0" shapeId="0" xr:uid="{31096927-3EEF-42FA-BAF3-41FDCDD7CD01}">
      <text>
        <r>
          <rPr>
            <sz val="9"/>
            <color indexed="81"/>
            <rFont val="Tahoma"/>
            <family val="2"/>
          </rPr>
          <t>Account_Balance_YTD(acctdept: {Map!D367})</t>
        </r>
      </text>
    </comment>
    <comment ref="F367" authorId="0" shapeId="0" xr:uid="{9395A5CC-FDDD-4BE6-9405-D3530816896B}">
      <text>
        <r>
          <rPr>
            <sz val="9"/>
            <color indexed="81"/>
            <rFont val="Tahoma"/>
            <family val="2"/>
          </rPr>
          <t>Account_Balance_YTD(acctdept: {Map!E367})</t>
        </r>
      </text>
    </comment>
    <comment ref="G367" authorId="0" shapeId="0" xr:uid="{70618753-42A9-474A-A21D-5499E16D85A1}">
      <text>
        <r>
          <rPr>
            <sz val="9"/>
            <color indexed="81"/>
            <rFont val="Tahoma"/>
            <family val="2"/>
          </rPr>
          <t>Account_Balance_YTD(acctdept: {Map!F367})</t>
        </r>
      </text>
    </comment>
    <comment ref="H367" authorId="0" shapeId="0" xr:uid="{F66ABE91-D18E-414F-AE9D-1914EA3558DD}">
      <text>
        <r>
          <rPr>
            <sz val="9"/>
            <color indexed="81"/>
            <rFont val="Tahoma"/>
            <family val="2"/>
          </rPr>
          <t>Account_Balance_YTD(acctdept: {Map!G367})</t>
        </r>
      </text>
    </comment>
    <comment ref="I367" authorId="0" shapeId="0" xr:uid="{C6F1384A-EA55-4E9D-A7BC-791CCE712178}">
      <text>
        <r>
          <rPr>
            <sz val="9"/>
            <color indexed="81"/>
            <rFont val="Tahoma"/>
            <family val="2"/>
          </rPr>
          <t>Account_Balance_YTD(acctdept: {Map!H367})</t>
        </r>
      </text>
    </comment>
    <comment ref="J367" authorId="0" shapeId="0" xr:uid="{80187D04-6460-4621-AD86-2963F8D28C77}">
      <text>
        <r>
          <rPr>
            <sz val="9"/>
            <color indexed="81"/>
            <rFont val="Tahoma"/>
            <family val="2"/>
          </rPr>
          <t>Account_Balance_YTD(acctdept: {Map!I367})</t>
        </r>
      </text>
    </comment>
    <comment ref="K367" authorId="0" shapeId="0" xr:uid="{852B3EA2-377D-4256-85F7-73C8A375F5EE}">
      <text>
        <r>
          <rPr>
            <sz val="9"/>
            <color indexed="81"/>
            <rFont val="Tahoma"/>
            <family val="2"/>
          </rPr>
          <t>Account_Balance_YTD(acctdept: {Map!J367})</t>
        </r>
      </text>
    </comment>
    <comment ref="L367" authorId="0" shapeId="0" xr:uid="{FB6282E2-E89F-4685-B6AC-F1716E62A5CA}">
      <text>
        <r>
          <rPr>
            <sz val="9"/>
            <color indexed="81"/>
            <rFont val="Tahoma"/>
            <family val="2"/>
          </rPr>
          <t>Account_Balance_YTD(acctdept: {Map!K367})</t>
        </r>
      </text>
    </comment>
    <comment ref="M367" authorId="0" shapeId="0" xr:uid="{9C90A12D-6FAF-4E9D-8876-712537185FF8}">
      <text>
        <r>
          <rPr>
            <sz val="9"/>
            <color indexed="81"/>
            <rFont val="Tahoma"/>
            <family val="2"/>
          </rPr>
          <t>Account_Balance_YTD(acctdept: {Map!L367})</t>
        </r>
      </text>
    </comment>
    <comment ref="D368" authorId="0" shapeId="0" xr:uid="{01C89357-9E7C-4EF7-A5EA-83E477D9F1EF}">
      <text>
        <r>
          <rPr>
            <sz val="9"/>
            <color indexed="81"/>
            <rFont val="Tahoma"/>
            <family val="2"/>
          </rPr>
          <t>Account_Balance_YTD(acctdept: {Map!C368})</t>
        </r>
      </text>
    </comment>
    <comment ref="E368" authorId="0" shapeId="0" xr:uid="{B8010355-92A5-4F1E-8565-76F08C726A94}">
      <text>
        <r>
          <rPr>
            <sz val="9"/>
            <color indexed="81"/>
            <rFont val="Tahoma"/>
            <family val="2"/>
          </rPr>
          <t>Account_Balance_YTD(acctdept: {Map!D368})</t>
        </r>
      </text>
    </comment>
    <comment ref="F368" authorId="0" shapeId="0" xr:uid="{ED70BDB0-7ABA-4E0E-BD1A-013B5A51E26F}">
      <text>
        <r>
          <rPr>
            <sz val="9"/>
            <color indexed="81"/>
            <rFont val="Tahoma"/>
            <family val="2"/>
          </rPr>
          <t>Account_Balance_YTD(acctdept: {Map!E368})</t>
        </r>
      </text>
    </comment>
    <comment ref="G368" authorId="0" shapeId="0" xr:uid="{495B7038-E90A-498B-9903-2CF00807A610}">
      <text>
        <r>
          <rPr>
            <sz val="9"/>
            <color indexed="81"/>
            <rFont val="Tahoma"/>
            <family val="2"/>
          </rPr>
          <t>Account_Balance_YTD(acctdept: {Map!F368})</t>
        </r>
      </text>
    </comment>
    <comment ref="H368" authorId="0" shapeId="0" xr:uid="{D1CCBD2E-C559-48FF-A57F-3B7A25A0EB48}">
      <text>
        <r>
          <rPr>
            <sz val="9"/>
            <color indexed="81"/>
            <rFont val="Tahoma"/>
            <family val="2"/>
          </rPr>
          <t>Account_Balance_YTD(acctdept: {Map!G368})</t>
        </r>
      </text>
    </comment>
    <comment ref="I368" authorId="0" shapeId="0" xr:uid="{E2629296-93BC-49CF-9DC6-E13DD22D38AF}">
      <text>
        <r>
          <rPr>
            <sz val="9"/>
            <color indexed="81"/>
            <rFont val="Tahoma"/>
            <family val="2"/>
          </rPr>
          <t>Account_Balance_YTD(acctdept: {Map!H368})</t>
        </r>
      </text>
    </comment>
    <comment ref="J368" authorId="0" shapeId="0" xr:uid="{A9E5CE17-CC85-440C-B6C0-5E5388A6880E}">
      <text>
        <r>
          <rPr>
            <sz val="9"/>
            <color indexed="81"/>
            <rFont val="Tahoma"/>
            <family val="2"/>
          </rPr>
          <t>Account_Balance_YTD(acctdept: {Map!I368})</t>
        </r>
      </text>
    </comment>
    <comment ref="K368" authorId="0" shapeId="0" xr:uid="{29F1C8D1-EDF4-4D46-8075-EB84F6333EB8}">
      <text>
        <r>
          <rPr>
            <sz val="9"/>
            <color indexed="81"/>
            <rFont val="Tahoma"/>
            <family val="2"/>
          </rPr>
          <t>Account_Balance_YTD(acctdept: {Map!J368})</t>
        </r>
      </text>
    </comment>
    <comment ref="L368" authorId="0" shapeId="0" xr:uid="{99000911-EB95-4A1E-A84F-A12CF92B728B}">
      <text>
        <r>
          <rPr>
            <sz val="9"/>
            <color indexed="81"/>
            <rFont val="Tahoma"/>
            <family val="2"/>
          </rPr>
          <t>Account_Balance_YTD(acctdept: {Map!K368})</t>
        </r>
      </text>
    </comment>
    <comment ref="M368" authorId="0" shapeId="0" xr:uid="{2BBFF269-EEC6-4B89-B45E-B1D8E4BC7FCE}">
      <text>
        <r>
          <rPr>
            <sz val="9"/>
            <color indexed="81"/>
            <rFont val="Tahoma"/>
            <family val="2"/>
          </rPr>
          <t>Account_Balance_YTD(acctdept: {Map!L368})</t>
        </r>
      </text>
    </comment>
    <comment ref="D369" authorId="0" shapeId="0" xr:uid="{39702567-6724-4A93-B35C-489D90A223B7}">
      <text>
        <r>
          <rPr>
            <sz val="9"/>
            <color indexed="81"/>
            <rFont val="Tahoma"/>
            <family val="2"/>
          </rPr>
          <t>Account_Balance_YTD(acctdept: {Map!C369})</t>
        </r>
      </text>
    </comment>
    <comment ref="E369" authorId="0" shapeId="0" xr:uid="{EDDBBB87-CC39-4E14-B1CD-024F0C735F23}">
      <text>
        <r>
          <rPr>
            <sz val="9"/>
            <color indexed="81"/>
            <rFont val="Tahoma"/>
            <family val="2"/>
          </rPr>
          <t>Account_Balance_YTD(acctdept: {Map!D369})</t>
        </r>
      </text>
    </comment>
    <comment ref="F369" authorId="0" shapeId="0" xr:uid="{A3EC7F09-CA30-48F2-B3C3-F20F9694E2DE}">
      <text>
        <r>
          <rPr>
            <sz val="9"/>
            <color indexed="81"/>
            <rFont val="Tahoma"/>
            <family val="2"/>
          </rPr>
          <t>Account_Balance_YTD(acctdept: {Map!E369})</t>
        </r>
      </text>
    </comment>
    <comment ref="G369" authorId="0" shapeId="0" xr:uid="{7B3EC15B-A76D-4388-A7E0-24FB93658C1C}">
      <text>
        <r>
          <rPr>
            <sz val="9"/>
            <color indexed="81"/>
            <rFont val="Tahoma"/>
            <family val="2"/>
          </rPr>
          <t>Account_Balance_YTD(acctdept: {Map!F369})</t>
        </r>
      </text>
    </comment>
    <comment ref="H369" authorId="0" shapeId="0" xr:uid="{6B9FB9C9-7AD0-4866-8C35-D0A8573CC244}">
      <text>
        <r>
          <rPr>
            <sz val="9"/>
            <color indexed="81"/>
            <rFont val="Tahoma"/>
            <family val="2"/>
          </rPr>
          <t>Account_Balance_YTD(acctdept: {Map!G369})</t>
        </r>
      </text>
    </comment>
    <comment ref="I369" authorId="0" shapeId="0" xr:uid="{936D335B-37DC-4F7D-898B-54F56EBA820A}">
      <text>
        <r>
          <rPr>
            <sz val="9"/>
            <color indexed="81"/>
            <rFont val="Tahoma"/>
            <family val="2"/>
          </rPr>
          <t>Account_Balance_YTD(acctdept: {Map!H369})</t>
        </r>
      </text>
    </comment>
    <comment ref="J369" authorId="0" shapeId="0" xr:uid="{F4D04EE5-8985-4C5A-890B-4DAD156BDE88}">
      <text>
        <r>
          <rPr>
            <sz val="9"/>
            <color indexed="81"/>
            <rFont val="Tahoma"/>
            <family val="2"/>
          </rPr>
          <t>Account_Balance_YTD(acctdept: {Map!I369})</t>
        </r>
      </text>
    </comment>
    <comment ref="K369" authorId="0" shapeId="0" xr:uid="{41CDF089-2AFC-46BA-87D5-D2174B8AB10B}">
      <text>
        <r>
          <rPr>
            <sz val="9"/>
            <color indexed="81"/>
            <rFont val="Tahoma"/>
            <family val="2"/>
          </rPr>
          <t>Account_Balance_YTD(acctdept: {Map!J369})</t>
        </r>
      </text>
    </comment>
    <comment ref="L369" authorId="0" shapeId="0" xr:uid="{04009ACA-AAC4-493D-8293-9EE00AF09F1D}">
      <text>
        <r>
          <rPr>
            <sz val="9"/>
            <color indexed="81"/>
            <rFont val="Tahoma"/>
            <family val="2"/>
          </rPr>
          <t>Account_Balance_YTD(acctdept: {Map!K369})</t>
        </r>
      </text>
    </comment>
    <comment ref="M369" authorId="0" shapeId="0" xr:uid="{12BB3A02-EC48-480C-9C3E-70F22061BBBA}">
      <text>
        <r>
          <rPr>
            <sz val="9"/>
            <color indexed="81"/>
            <rFont val="Tahoma"/>
            <family val="2"/>
          </rPr>
          <t>Account_Balance_YTD(acctdept: {Map!L369})</t>
        </r>
      </text>
    </comment>
    <comment ref="D370" authorId="0" shapeId="0" xr:uid="{698F429F-1082-487E-B559-EBA4EBF24444}">
      <text>
        <r>
          <rPr>
            <sz val="9"/>
            <color indexed="81"/>
            <rFont val="Tahoma"/>
            <family val="2"/>
          </rPr>
          <t>Account_Balance_YTD(acctdept: {Map!C370})</t>
        </r>
      </text>
    </comment>
    <comment ref="E370" authorId="0" shapeId="0" xr:uid="{4DAD89CB-0E23-4953-8F4B-0E331BCD8E35}">
      <text>
        <r>
          <rPr>
            <sz val="9"/>
            <color indexed="81"/>
            <rFont val="Tahoma"/>
            <family val="2"/>
          </rPr>
          <t>Account_Balance_YTD(acctdept: {Map!D370})</t>
        </r>
      </text>
    </comment>
    <comment ref="F370" authorId="0" shapeId="0" xr:uid="{99C146FD-5140-496C-B908-A2F59FADA36D}">
      <text>
        <r>
          <rPr>
            <sz val="9"/>
            <color indexed="81"/>
            <rFont val="Tahoma"/>
            <family val="2"/>
          </rPr>
          <t>Account_Balance_YTD(acctdept: {Map!E370})</t>
        </r>
      </text>
    </comment>
    <comment ref="G370" authorId="0" shapeId="0" xr:uid="{5FBD091D-5C75-4285-B25E-DB59369AA7BC}">
      <text>
        <r>
          <rPr>
            <sz val="9"/>
            <color indexed="81"/>
            <rFont val="Tahoma"/>
            <family val="2"/>
          </rPr>
          <t>Account_Balance_YTD(acctdept: {Map!F370})</t>
        </r>
      </text>
    </comment>
    <comment ref="H370" authorId="0" shapeId="0" xr:uid="{8C057EE5-D582-4A0A-B09C-31BCD2CF892F}">
      <text>
        <r>
          <rPr>
            <sz val="9"/>
            <color indexed="81"/>
            <rFont val="Tahoma"/>
            <family val="2"/>
          </rPr>
          <t>Account_Balance_YTD(acctdept: {Map!G370})</t>
        </r>
      </text>
    </comment>
    <comment ref="I370" authorId="0" shapeId="0" xr:uid="{E3E485FC-61EE-4226-B35E-D65CBBFC037B}">
      <text>
        <r>
          <rPr>
            <sz val="9"/>
            <color indexed="81"/>
            <rFont val="Tahoma"/>
            <family val="2"/>
          </rPr>
          <t>Account_Balance_YTD(acctdept: {Map!H370})</t>
        </r>
      </text>
    </comment>
    <comment ref="J370" authorId="0" shapeId="0" xr:uid="{00139D4B-C5E9-4B34-8FC6-4429289F3D8E}">
      <text>
        <r>
          <rPr>
            <sz val="9"/>
            <color indexed="81"/>
            <rFont val="Tahoma"/>
            <family val="2"/>
          </rPr>
          <t>Account_Balance_YTD(acctdept: {Map!I370})</t>
        </r>
      </text>
    </comment>
    <comment ref="K370" authorId="0" shapeId="0" xr:uid="{8A4D69E5-8C68-412A-8193-B6BE043A7C20}">
      <text>
        <r>
          <rPr>
            <sz val="9"/>
            <color indexed="81"/>
            <rFont val="Tahoma"/>
            <family val="2"/>
          </rPr>
          <t>Account_Balance_YTD(acctdept: {Map!J370})</t>
        </r>
      </text>
    </comment>
    <comment ref="L370" authorId="0" shapeId="0" xr:uid="{DA1317B4-3B98-4C00-9B80-E9A866E58892}">
      <text>
        <r>
          <rPr>
            <sz val="9"/>
            <color indexed="81"/>
            <rFont val="Tahoma"/>
            <family val="2"/>
          </rPr>
          <t>Account_Balance_YTD(acctdept: {Map!K370})</t>
        </r>
      </text>
    </comment>
    <comment ref="M370" authorId="0" shapeId="0" xr:uid="{49B844CE-31C9-4A16-B344-F461260EC373}">
      <text>
        <r>
          <rPr>
            <sz val="9"/>
            <color indexed="81"/>
            <rFont val="Tahoma"/>
            <family val="2"/>
          </rPr>
          <t>Account_Balance_YTD(acctdept: {Map!L370})</t>
        </r>
      </text>
    </comment>
    <comment ref="D371" authorId="0" shapeId="0" xr:uid="{A9892C3F-64B5-4E3F-8A7D-711A80A9563D}">
      <text>
        <r>
          <rPr>
            <sz val="9"/>
            <color indexed="81"/>
            <rFont val="Tahoma"/>
            <family val="2"/>
          </rPr>
          <t>Account_Balance_YTD(acctdept: {Map!C371})</t>
        </r>
      </text>
    </comment>
    <comment ref="E371" authorId="0" shapeId="0" xr:uid="{47F1534C-4B8A-4467-8BB3-BB03184F15F8}">
      <text>
        <r>
          <rPr>
            <sz val="9"/>
            <color indexed="81"/>
            <rFont val="Tahoma"/>
            <family val="2"/>
          </rPr>
          <t>Account_Balance_YTD(acctdept: {Map!D371})</t>
        </r>
      </text>
    </comment>
    <comment ref="F371" authorId="0" shapeId="0" xr:uid="{ED7D8A0F-1347-42AA-8AF1-9A2489C238E7}">
      <text>
        <r>
          <rPr>
            <sz val="9"/>
            <color indexed="81"/>
            <rFont val="Tahoma"/>
            <family val="2"/>
          </rPr>
          <t>Account_Balance_YTD(acctdept: {Map!E371})</t>
        </r>
      </text>
    </comment>
    <comment ref="G371" authorId="0" shapeId="0" xr:uid="{BC6310BE-F9B8-40BD-B430-058C63B1553A}">
      <text>
        <r>
          <rPr>
            <sz val="9"/>
            <color indexed="81"/>
            <rFont val="Tahoma"/>
            <family val="2"/>
          </rPr>
          <t>Account_Balance_YTD(acctdept: {Map!F371})</t>
        </r>
      </text>
    </comment>
    <comment ref="H371" authorId="0" shapeId="0" xr:uid="{5783A8F4-AD17-4BB5-8191-9939FE947342}">
      <text>
        <r>
          <rPr>
            <sz val="9"/>
            <color indexed="81"/>
            <rFont val="Tahoma"/>
            <family val="2"/>
          </rPr>
          <t>Account_Balance_YTD(acctdept: {Map!G371})</t>
        </r>
      </text>
    </comment>
    <comment ref="I371" authorId="0" shapeId="0" xr:uid="{DA66C189-F4BC-4B98-90B5-927924657BC5}">
      <text>
        <r>
          <rPr>
            <sz val="9"/>
            <color indexed="81"/>
            <rFont val="Tahoma"/>
            <family val="2"/>
          </rPr>
          <t>Account_Balance_YTD(acctdept: {Map!H371})</t>
        </r>
      </text>
    </comment>
    <comment ref="J371" authorId="0" shapeId="0" xr:uid="{E4848585-A07B-4378-82CB-2F1321B64891}">
      <text>
        <r>
          <rPr>
            <sz val="9"/>
            <color indexed="81"/>
            <rFont val="Tahoma"/>
            <family val="2"/>
          </rPr>
          <t>Account_Balance_YTD(acctdept: {Map!I371})</t>
        </r>
      </text>
    </comment>
    <comment ref="K371" authorId="0" shapeId="0" xr:uid="{CE989ED8-C121-4918-83EF-D9B40DD6DAA8}">
      <text>
        <r>
          <rPr>
            <sz val="9"/>
            <color indexed="81"/>
            <rFont val="Tahoma"/>
            <family val="2"/>
          </rPr>
          <t>Account_Balance_YTD(acctdept: {Map!J371})</t>
        </r>
      </text>
    </comment>
    <comment ref="L371" authorId="0" shapeId="0" xr:uid="{4640C7DF-D592-4425-8497-1855F5147E6E}">
      <text>
        <r>
          <rPr>
            <sz val="9"/>
            <color indexed="81"/>
            <rFont val="Tahoma"/>
            <family val="2"/>
          </rPr>
          <t>Account_Balance_YTD(acctdept: {Map!K371})</t>
        </r>
      </text>
    </comment>
    <comment ref="M371" authorId="0" shapeId="0" xr:uid="{B4C529BD-92DB-4E51-BD10-4B9D7010BC16}">
      <text>
        <r>
          <rPr>
            <sz val="9"/>
            <color indexed="81"/>
            <rFont val="Tahoma"/>
            <family val="2"/>
          </rPr>
          <t>Account_Balance_YTD(acctdept: {Map!L371})</t>
        </r>
      </text>
    </comment>
    <comment ref="D372" authorId="0" shapeId="0" xr:uid="{D154C61A-02A3-4DFF-8BD2-A803D7D541A6}">
      <text>
        <r>
          <rPr>
            <sz val="9"/>
            <color indexed="81"/>
            <rFont val="Tahoma"/>
            <family val="2"/>
          </rPr>
          <t>Account_Balance_YTD(acctdept: {Map!C372})</t>
        </r>
      </text>
    </comment>
    <comment ref="E372" authorId="0" shapeId="0" xr:uid="{0B794F33-8A6F-46B7-8215-1C1C054E7D06}">
      <text>
        <r>
          <rPr>
            <sz val="9"/>
            <color indexed="81"/>
            <rFont val="Tahoma"/>
            <family val="2"/>
          </rPr>
          <t>Account_Balance_YTD(acctdept: {Map!D372})</t>
        </r>
      </text>
    </comment>
    <comment ref="F372" authorId="0" shapeId="0" xr:uid="{BB2AEE32-61A5-48DB-BACD-2B87DEBF4C48}">
      <text>
        <r>
          <rPr>
            <sz val="9"/>
            <color indexed="81"/>
            <rFont val="Tahoma"/>
            <family val="2"/>
          </rPr>
          <t>Account_Balance_YTD(acctdept: {Map!E372})</t>
        </r>
      </text>
    </comment>
    <comment ref="G372" authorId="0" shapeId="0" xr:uid="{BA941A99-D5D2-45F3-AD50-8605E24FD319}">
      <text>
        <r>
          <rPr>
            <sz val="9"/>
            <color indexed="81"/>
            <rFont val="Tahoma"/>
            <family val="2"/>
          </rPr>
          <t>Account_Balance_YTD(acctdept: {Map!F372})</t>
        </r>
      </text>
    </comment>
    <comment ref="H372" authorId="0" shapeId="0" xr:uid="{FEDBB5ED-99C5-4283-A53D-6875913F2E85}">
      <text>
        <r>
          <rPr>
            <sz val="9"/>
            <color indexed="81"/>
            <rFont val="Tahoma"/>
            <family val="2"/>
          </rPr>
          <t>Account_Balance_YTD(acctdept: {Map!G372})</t>
        </r>
      </text>
    </comment>
    <comment ref="I372" authorId="0" shapeId="0" xr:uid="{AC42F4E0-FC7B-45DD-9C6E-70CFBA488FBC}">
      <text>
        <r>
          <rPr>
            <sz val="9"/>
            <color indexed="81"/>
            <rFont val="Tahoma"/>
            <family val="2"/>
          </rPr>
          <t>Account_Balance_YTD(acctdept: {Map!H372})</t>
        </r>
      </text>
    </comment>
    <comment ref="J372" authorId="0" shapeId="0" xr:uid="{E4DC8201-C874-4231-8B8B-EB046C498BFE}">
      <text>
        <r>
          <rPr>
            <sz val="9"/>
            <color indexed="81"/>
            <rFont val="Tahoma"/>
            <family val="2"/>
          </rPr>
          <t>Account_Balance_YTD(acctdept: {Map!I372})</t>
        </r>
      </text>
    </comment>
    <comment ref="K372" authorId="0" shapeId="0" xr:uid="{DF36CCC3-1908-446D-ACBF-0273F190243E}">
      <text>
        <r>
          <rPr>
            <sz val="9"/>
            <color indexed="81"/>
            <rFont val="Tahoma"/>
            <family val="2"/>
          </rPr>
          <t>Account_Balance_YTD(acctdept: {Map!J372})</t>
        </r>
      </text>
    </comment>
    <comment ref="L372" authorId="0" shapeId="0" xr:uid="{77D9E3D0-E67F-4FC2-96EB-A8A979C3FD18}">
      <text>
        <r>
          <rPr>
            <sz val="9"/>
            <color indexed="81"/>
            <rFont val="Tahoma"/>
            <family val="2"/>
          </rPr>
          <t>Account_Balance_YTD(acctdept: {Map!K372})</t>
        </r>
      </text>
    </comment>
    <comment ref="M372" authorId="0" shapeId="0" xr:uid="{82C6BF94-4F29-4477-9304-ED98766EA456}">
      <text>
        <r>
          <rPr>
            <sz val="9"/>
            <color indexed="81"/>
            <rFont val="Tahoma"/>
            <family val="2"/>
          </rPr>
          <t>Account_Balance_YTD(acctdept: {Map!L372})</t>
        </r>
      </text>
    </comment>
    <comment ref="D373" authorId="0" shapeId="0" xr:uid="{B3AB8C6B-B589-4A3F-9242-73E4DFFB9FC6}">
      <text>
        <r>
          <rPr>
            <sz val="9"/>
            <color indexed="81"/>
            <rFont val="Tahoma"/>
            <family val="2"/>
          </rPr>
          <t>Account_Balance_YTD(acctdept: {Map!C373})</t>
        </r>
      </text>
    </comment>
    <comment ref="E373" authorId="0" shapeId="0" xr:uid="{06B25DEE-B7A6-4996-BA8B-0D6A13176974}">
      <text>
        <r>
          <rPr>
            <sz val="9"/>
            <color indexed="81"/>
            <rFont val="Tahoma"/>
            <family val="2"/>
          </rPr>
          <t>Account_Balance_YTD(acctdept: {Map!D373})</t>
        </r>
      </text>
    </comment>
    <comment ref="F373" authorId="0" shapeId="0" xr:uid="{77A63C73-04C1-4D03-B55E-86E181BC6562}">
      <text>
        <r>
          <rPr>
            <sz val="9"/>
            <color indexed="81"/>
            <rFont val="Tahoma"/>
            <family val="2"/>
          </rPr>
          <t>Account_Balance_YTD(acctdept: {Map!E373})</t>
        </r>
      </text>
    </comment>
    <comment ref="G373" authorId="0" shapeId="0" xr:uid="{894EC998-641A-4805-81A0-0D636D99ECFE}">
      <text>
        <r>
          <rPr>
            <sz val="9"/>
            <color indexed="81"/>
            <rFont val="Tahoma"/>
            <family val="2"/>
          </rPr>
          <t>Account_Balance_YTD(acctdept: {Map!F373})</t>
        </r>
      </text>
    </comment>
    <comment ref="H373" authorId="0" shapeId="0" xr:uid="{7889561B-4BF5-4F11-946E-8181D8EB7CE3}">
      <text>
        <r>
          <rPr>
            <sz val="9"/>
            <color indexed="81"/>
            <rFont val="Tahoma"/>
            <family val="2"/>
          </rPr>
          <t>Account_Balance_YTD(acctdept: {Map!G373})</t>
        </r>
      </text>
    </comment>
    <comment ref="I373" authorId="0" shapeId="0" xr:uid="{86BABCF3-898D-436B-A09C-BD88800F43BE}">
      <text>
        <r>
          <rPr>
            <sz val="9"/>
            <color indexed="81"/>
            <rFont val="Tahoma"/>
            <family val="2"/>
          </rPr>
          <t>Account_Balance_YTD(acctdept: {Map!H373})</t>
        </r>
      </text>
    </comment>
    <comment ref="J373" authorId="0" shapeId="0" xr:uid="{F4A072C8-2AED-4F70-BA6B-7C4558A13F95}">
      <text>
        <r>
          <rPr>
            <sz val="9"/>
            <color indexed="81"/>
            <rFont val="Tahoma"/>
            <family val="2"/>
          </rPr>
          <t>Account_Balance_YTD(acctdept: {Map!I373})</t>
        </r>
      </text>
    </comment>
    <comment ref="K373" authorId="0" shapeId="0" xr:uid="{43C9EDF9-06BF-496C-8C4D-DEE607F380C9}">
      <text>
        <r>
          <rPr>
            <sz val="9"/>
            <color indexed="81"/>
            <rFont val="Tahoma"/>
            <family val="2"/>
          </rPr>
          <t>Account_Balance_YTD(acctdept: {Map!J373})</t>
        </r>
      </text>
    </comment>
    <comment ref="L373" authorId="0" shapeId="0" xr:uid="{BE89F29D-0178-494D-9231-19941907F795}">
      <text>
        <r>
          <rPr>
            <sz val="9"/>
            <color indexed="81"/>
            <rFont val="Tahoma"/>
            <family val="2"/>
          </rPr>
          <t>Account_Balance_YTD(acctdept: {Map!K373})</t>
        </r>
      </text>
    </comment>
    <comment ref="M373" authorId="0" shapeId="0" xr:uid="{6B0AB6DB-8233-4ACB-BE51-C977A39944B8}">
      <text>
        <r>
          <rPr>
            <sz val="9"/>
            <color indexed="81"/>
            <rFont val="Tahoma"/>
            <family val="2"/>
          </rPr>
          <t>Account_Balance_YTD(acctdept: {Map!L373})</t>
        </r>
      </text>
    </comment>
    <comment ref="D374" authorId="0" shapeId="0" xr:uid="{2982015E-6559-4C63-9E0B-A14A92C71313}">
      <text>
        <r>
          <rPr>
            <sz val="9"/>
            <color indexed="81"/>
            <rFont val="Tahoma"/>
            <family val="2"/>
          </rPr>
          <t>Account_Balance_YTD(acctdept: {Map!C374})</t>
        </r>
      </text>
    </comment>
    <comment ref="E374" authorId="0" shapeId="0" xr:uid="{FDF687B3-1208-470D-B4CC-C1569E5C226E}">
      <text>
        <r>
          <rPr>
            <sz val="9"/>
            <color indexed="81"/>
            <rFont val="Tahoma"/>
            <family val="2"/>
          </rPr>
          <t>Account_Balance_YTD(acctdept: {Map!D374})</t>
        </r>
      </text>
    </comment>
    <comment ref="F374" authorId="0" shapeId="0" xr:uid="{B3A6E6F5-F4CB-480A-85D7-1EBEB40346D5}">
      <text>
        <r>
          <rPr>
            <sz val="9"/>
            <color indexed="81"/>
            <rFont val="Tahoma"/>
            <family val="2"/>
          </rPr>
          <t>Account_Balance_YTD(acctdept: {Map!E374})</t>
        </r>
      </text>
    </comment>
    <comment ref="G374" authorId="0" shapeId="0" xr:uid="{3AC8CBDD-7F81-4D5C-A37F-89E9101D0231}">
      <text>
        <r>
          <rPr>
            <sz val="9"/>
            <color indexed="81"/>
            <rFont val="Tahoma"/>
            <family val="2"/>
          </rPr>
          <t>Account_Balance_YTD(acctdept: {Map!F374})</t>
        </r>
      </text>
    </comment>
    <comment ref="H374" authorId="0" shapeId="0" xr:uid="{409084F3-50D4-4DAD-9906-B52006F3896D}">
      <text>
        <r>
          <rPr>
            <sz val="9"/>
            <color indexed="81"/>
            <rFont val="Tahoma"/>
            <family val="2"/>
          </rPr>
          <t>Account_Balance_YTD(acctdept: {Map!G374})</t>
        </r>
      </text>
    </comment>
    <comment ref="I374" authorId="0" shapeId="0" xr:uid="{99B5F64D-EB7A-4645-A091-BCB718E2160A}">
      <text>
        <r>
          <rPr>
            <sz val="9"/>
            <color indexed="81"/>
            <rFont val="Tahoma"/>
            <family val="2"/>
          </rPr>
          <t>Account_Balance_YTD(acctdept: {Map!H374})</t>
        </r>
      </text>
    </comment>
    <comment ref="J374" authorId="0" shapeId="0" xr:uid="{77CBBEB0-7C7C-46D7-90CD-1E144571F8E2}">
      <text>
        <r>
          <rPr>
            <sz val="9"/>
            <color indexed="81"/>
            <rFont val="Tahoma"/>
            <family val="2"/>
          </rPr>
          <t>Account_Balance_YTD(acctdept: {Map!I374})</t>
        </r>
      </text>
    </comment>
    <comment ref="K374" authorId="0" shapeId="0" xr:uid="{51862106-A014-474B-9C2E-A7FC1BA917E1}">
      <text>
        <r>
          <rPr>
            <sz val="9"/>
            <color indexed="81"/>
            <rFont val="Tahoma"/>
            <family val="2"/>
          </rPr>
          <t>Account_Balance_YTD(acctdept: {Map!J374})</t>
        </r>
      </text>
    </comment>
    <comment ref="L374" authorId="0" shapeId="0" xr:uid="{F999ACB3-8B7A-4BB3-9D5A-F8352C17A76A}">
      <text>
        <r>
          <rPr>
            <sz val="9"/>
            <color indexed="81"/>
            <rFont val="Tahoma"/>
            <family val="2"/>
          </rPr>
          <t>Account_Balance_YTD(acctdept: {Map!K374})</t>
        </r>
      </text>
    </comment>
    <comment ref="M374" authorId="0" shapeId="0" xr:uid="{647A2F94-934B-4B29-BA9E-E39D6CC5AD44}">
      <text>
        <r>
          <rPr>
            <sz val="9"/>
            <color indexed="81"/>
            <rFont val="Tahoma"/>
            <family val="2"/>
          </rPr>
          <t>Account_Balance_YTD(acctdept: {Map!L374})</t>
        </r>
      </text>
    </comment>
    <comment ref="D375" authorId="0" shapeId="0" xr:uid="{603ECB9E-942C-40DF-A9DE-190384481508}">
      <text>
        <r>
          <rPr>
            <sz val="9"/>
            <color indexed="81"/>
            <rFont val="Tahoma"/>
            <family val="2"/>
          </rPr>
          <t>Account_Balance_YTD(acctdept: {Map!C375})</t>
        </r>
      </text>
    </comment>
    <comment ref="E375" authorId="0" shapeId="0" xr:uid="{BE3B3C4B-673B-4DC5-88DC-1297CDCD9AC2}">
      <text>
        <r>
          <rPr>
            <sz val="9"/>
            <color indexed="81"/>
            <rFont val="Tahoma"/>
            <family val="2"/>
          </rPr>
          <t>Account_Balance_YTD(acctdept: {Map!D375})</t>
        </r>
      </text>
    </comment>
    <comment ref="F375" authorId="0" shapeId="0" xr:uid="{A6CDE325-172A-4A28-95B0-CF0024B39407}">
      <text>
        <r>
          <rPr>
            <sz val="9"/>
            <color indexed="81"/>
            <rFont val="Tahoma"/>
            <family val="2"/>
          </rPr>
          <t>Account_Balance_YTD(acctdept: {Map!E375})</t>
        </r>
      </text>
    </comment>
    <comment ref="G375" authorId="0" shapeId="0" xr:uid="{267406A6-1018-4D79-9D84-D19F0C18B517}">
      <text>
        <r>
          <rPr>
            <sz val="9"/>
            <color indexed="81"/>
            <rFont val="Tahoma"/>
            <family val="2"/>
          </rPr>
          <t>Account_Balance_YTD(acctdept: {Map!F375})</t>
        </r>
      </text>
    </comment>
    <comment ref="H375" authorId="0" shapeId="0" xr:uid="{9A8CDC2A-9AAE-4465-B4B0-E56A3E84C3E2}">
      <text>
        <r>
          <rPr>
            <sz val="9"/>
            <color indexed="81"/>
            <rFont val="Tahoma"/>
            <family val="2"/>
          </rPr>
          <t>Account_Balance_YTD(acctdept: {Map!G375})</t>
        </r>
      </text>
    </comment>
    <comment ref="I375" authorId="0" shapeId="0" xr:uid="{0F931B9D-AFC0-49CE-9545-0BADA2365549}">
      <text>
        <r>
          <rPr>
            <sz val="9"/>
            <color indexed="81"/>
            <rFont val="Tahoma"/>
            <family val="2"/>
          </rPr>
          <t>Account_Balance_YTD(acctdept: {Map!H375})</t>
        </r>
      </text>
    </comment>
    <comment ref="J375" authorId="0" shapeId="0" xr:uid="{2FE49773-02A0-4866-85A6-85F100F00C14}">
      <text>
        <r>
          <rPr>
            <sz val="9"/>
            <color indexed="81"/>
            <rFont val="Tahoma"/>
            <family val="2"/>
          </rPr>
          <t>Account_Balance_YTD(acctdept: {Map!I375})</t>
        </r>
      </text>
    </comment>
    <comment ref="K375" authorId="0" shapeId="0" xr:uid="{8D3322BF-F16B-452A-8CE3-5E7FC33942ED}">
      <text>
        <r>
          <rPr>
            <sz val="9"/>
            <color indexed="81"/>
            <rFont val="Tahoma"/>
            <family val="2"/>
          </rPr>
          <t>Account_Balance_YTD(acctdept: {Map!J375})</t>
        </r>
      </text>
    </comment>
    <comment ref="L375" authorId="0" shapeId="0" xr:uid="{E340ED49-7540-4B7E-A099-2351F71F3003}">
      <text>
        <r>
          <rPr>
            <sz val="9"/>
            <color indexed="81"/>
            <rFont val="Tahoma"/>
            <family val="2"/>
          </rPr>
          <t>Account_Balance_YTD(acctdept: {Map!K375})</t>
        </r>
      </text>
    </comment>
    <comment ref="M375" authorId="0" shapeId="0" xr:uid="{EF481F3F-C67B-45AD-BCDC-DD9350346DFB}">
      <text>
        <r>
          <rPr>
            <sz val="9"/>
            <color indexed="81"/>
            <rFont val="Tahoma"/>
            <family val="2"/>
          </rPr>
          <t>Account_Balance_YTD(acctdept: {Map!L375})</t>
        </r>
      </text>
    </comment>
    <comment ref="D376" authorId="0" shapeId="0" xr:uid="{381215A5-C056-4ED1-B1C0-DAA2F3D59E9A}">
      <text>
        <r>
          <rPr>
            <sz val="9"/>
            <color indexed="81"/>
            <rFont val="Tahoma"/>
            <family val="2"/>
          </rPr>
          <t>Account_Balance_YTD(acctdept: {Map!C376})</t>
        </r>
      </text>
    </comment>
    <comment ref="E376" authorId="0" shapeId="0" xr:uid="{AB151978-A086-4FCA-9824-743D72DD5D1F}">
      <text>
        <r>
          <rPr>
            <sz val="9"/>
            <color indexed="81"/>
            <rFont val="Tahoma"/>
            <family val="2"/>
          </rPr>
          <t>Account_Balance_YTD(acctdept: {Map!D376})</t>
        </r>
      </text>
    </comment>
    <comment ref="F376" authorId="0" shapeId="0" xr:uid="{5F3DA00E-9578-49A3-9D3B-F19B6CE2A81B}">
      <text>
        <r>
          <rPr>
            <sz val="9"/>
            <color indexed="81"/>
            <rFont val="Tahoma"/>
            <family val="2"/>
          </rPr>
          <t>Account_Balance_YTD(acctdept: {Map!E376})</t>
        </r>
      </text>
    </comment>
    <comment ref="G376" authorId="0" shapeId="0" xr:uid="{CABA38B2-1A49-45C4-9D69-CA3E8132F6E9}">
      <text>
        <r>
          <rPr>
            <sz val="9"/>
            <color indexed="81"/>
            <rFont val="Tahoma"/>
            <family val="2"/>
          </rPr>
          <t>Account_Balance_YTD(acctdept: {Map!F376})</t>
        </r>
      </text>
    </comment>
    <comment ref="H376" authorId="0" shapeId="0" xr:uid="{69F96A0F-2F22-4CB9-834C-B112444ECC8F}">
      <text>
        <r>
          <rPr>
            <sz val="9"/>
            <color indexed="81"/>
            <rFont val="Tahoma"/>
            <family val="2"/>
          </rPr>
          <t>Account_Balance_YTD(acctdept: {Map!G376})</t>
        </r>
      </text>
    </comment>
    <comment ref="I376" authorId="0" shapeId="0" xr:uid="{50406D6C-863E-410B-A246-05C1AB4CA343}">
      <text>
        <r>
          <rPr>
            <sz val="9"/>
            <color indexed="81"/>
            <rFont val="Tahoma"/>
            <family val="2"/>
          </rPr>
          <t>Account_Balance_YTD(acctdept: {Map!H376})</t>
        </r>
      </text>
    </comment>
    <comment ref="J376" authorId="0" shapeId="0" xr:uid="{B4B97CB4-8DE0-44E7-8A3C-B76D108F69F5}">
      <text>
        <r>
          <rPr>
            <sz val="9"/>
            <color indexed="81"/>
            <rFont val="Tahoma"/>
            <family val="2"/>
          </rPr>
          <t>Account_Balance_YTD(acctdept: {Map!I376})</t>
        </r>
      </text>
    </comment>
    <comment ref="K376" authorId="0" shapeId="0" xr:uid="{1E8A6820-16FF-45D9-ACAA-A40C1D85F54F}">
      <text>
        <r>
          <rPr>
            <sz val="9"/>
            <color indexed="81"/>
            <rFont val="Tahoma"/>
            <family val="2"/>
          </rPr>
          <t>Account_Balance_YTD(acctdept: {Map!J376})</t>
        </r>
      </text>
    </comment>
    <comment ref="L376" authorId="0" shapeId="0" xr:uid="{3EC8F90F-D7E4-4F00-8514-1ABB94A590FB}">
      <text>
        <r>
          <rPr>
            <sz val="9"/>
            <color indexed="81"/>
            <rFont val="Tahoma"/>
            <family val="2"/>
          </rPr>
          <t>Account_Balance_YTD(acctdept: {Map!K376})</t>
        </r>
      </text>
    </comment>
    <comment ref="M376" authorId="0" shapeId="0" xr:uid="{1ED6FD36-B6B5-4AB9-A2BD-BDA065C50F21}">
      <text>
        <r>
          <rPr>
            <sz val="9"/>
            <color indexed="81"/>
            <rFont val="Tahoma"/>
            <family val="2"/>
          </rPr>
          <t>Account_Balance_YTD(acctdept: {Map!L376})</t>
        </r>
      </text>
    </comment>
    <comment ref="D377" authorId="0" shapeId="0" xr:uid="{5A38A53B-5DF2-4266-92DF-1CC606BEEC08}">
      <text>
        <r>
          <rPr>
            <sz val="9"/>
            <color indexed="81"/>
            <rFont val="Tahoma"/>
            <family val="2"/>
          </rPr>
          <t>Account_Balance_YTD(acctdept: {Map!C377})</t>
        </r>
      </text>
    </comment>
    <comment ref="E377" authorId="0" shapeId="0" xr:uid="{631B75A7-06CD-4299-BF37-47577B98BB48}">
      <text>
        <r>
          <rPr>
            <sz val="9"/>
            <color indexed="81"/>
            <rFont val="Tahoma"/>
            <family val="2"/>
          </rPr>
          <t>Account_Balance_YTD(acctdept: {Map!D377})</t>
        </r>
      </text>
    </comment>
    <comment ref="F377" authorId="0" shapeId="0" xr:uid="{5B3963D3-D4FA-4051-8CEC-BF202171E252}">
      <text>
        <r>
          <rPr>
            <sz val="9"/>
            <color indexed="81"/>
            <rFont val="Tahoma"/>
            <family val="2"/>
          </rPr>
          <t>Account_Balance_YTD(acctdept: {Map!E377})</t>
        </r>
      </text>
    </comment>
    <comment ref="G377" authorId="0" shapeId="0" xr:uid="{959E3327-4DF4-48F6-9F51-C43C4BB05728}">
      <text>
        <r>
          <rPr>
            <sz val="9"/>
            <color indexed="81"/>
            <rFont val="Tahoma"/>
            <family val="2"/>
          </rPr>
          <t>Account_Balance_YTD(acctdept: {Map!F377})</t>
        </r>
      </text>
    </comment>
    <comment ref="H377" authorId="0" shapeId="0" xr:uid="{B178BFBE-9A49-48EA-A55A-4A4567CAC1AC}">
      <text>
        <r>
          <rPr>
            <sz val="9"/>
            <color indexed="81"/>
            <rFont val="Tahoma"/>
            <family val="2"/>
          </rPr>
          <t>Account_Balance_YTD(acctdept: {Map!G377})</t>
        </r>
      </text>
    </comment>
    <comment ref="I377" authorId="0" shapeId="0" xr:uid="{2D0AA646-2F7E-4B36-8F87-6E7EB0907F8E}">
      <text>
        <r>
          <rPr>
            <sz val="9"/>
            <color indexed="81"/>
            <rFont val="Tahoma"/>
            <family val="2"/>
          </rPr>
          <t>Account_Balance_YTD(acctdept: {Map!H377})</t>
        </r>
      </text>
    </comment>
    <comment ref="J377" authorId="0" shapeId="0" xr:uid="{AA97811B-697D-4726-B1EF-11D46505DF15}">
      <text>
        <r>
          <rPr>
            <sz val="9"/>
            <color indexed="81"/>
            <rFont val="Tahoma"/>
            <family val="2"/>
          </rPr>
          <t>Account_Balance_YTD(acctdept: {Map!I377})</t>
        </r>
      </text>
    </comment>
    <comment ref="K377" authorId="0" shapeId="0" xr:uid="{46FB84A1-86F9-4E0C-BB2C-3749FA976767}">
      <text>
        <r>
          <rPr>
            <sz val="9"/>
            <color indexed="81"/>
            <rFont val="Tahoma"/>
            <family val="2"/>
          </rPr>
          <t>Account_Balance_YTD(acctdept: {Map!J377})</t>
        </r>
      </text>
    </comment>
    <comment ref="L377" authorId="0" shapeId="0" xr:uid="{EF6A4692-32BD-4B29-BDF1-B203F60C740A}">
      <text>
        <r>
          <rPr>
            <sz val="9"/>
            <color indexed="81"/>
            <rFont val="Tahoma"/>
            <family val="2"/>
          </rPr>
          <t>Account_Balance_YTD(acctdept: {Map!K377})</t>
        </r>
      </text>
    </comment>
    <comment ref="M377" authorId="0" shapeId="0" xr:uid="{9A344B79-06F2-4786-A0CD-FD9DB972C433}">
      <text>
        <r>
          <rPr>
            <sz val="9"/>
            <color indexed="81"/>
            <rFont val="Tahoma"/>
            <family val="2"/>
          </rPr>
          <t>Account_Balance_YTD(acctdept: {Map!L377})</t>
        </r>
      </text>
    </comment>
    <comment ref="D378" authorId="0" shapeId="0" xr:uid="{CA499BAB-FF5A-4232-A541-529A592D0EE2}">
      <text>
        <r>
          <rPr>
            <sz val="9"/>
            <color indexed="81"/>
            <rFont val="Tahoma"/>
            <family val="2"/>
          </rPr>
          <t>Account_Balance_YTD(acctdept: {Map!C378})</t>
        </r>
      </text>
    </comment>
    <comment ref="E378" authorId="0" shapeId="0" xr:uid="{F69D3BD8-6E53-4E77-A753-F7A97DB69242}">
      <text>
        <r>
          <rPr>
            <sz val="9"/>
            <color indexed="81"/>
            <rFont val="Tahoma"/>
            <family val="2"/>
          </rPr>
          <t>Account_Balance_YTD(acctdept: {Map!D378})</t>
        </r>
      </text>
    </comment>
    <comment ref="F378" authorId="0" shapeId="0" xr:uid="{A5E84AC4-6B3D-4C3A-B3FD-69F1E64AB9DD}">
      <text>
        <r>
          <rPr>
            <sz val="9"/>
            <color indexed="81"/>
            <rFont val="Tahoma"/>
            <family val="2"/>
          </rPr>
          <t>Account_Balance_YTD(acctdept: {Map!E378})</t>
        </r>
      </text>
    </comment>
    <comment ref="G378" authorId="0" shapeId="0" xr:uid="{BADCDE49-4E4C-46FC-837D-AA603A20CE60}">
      <text>
        <r>
          <rPr>
            <sz val="9"/>
            <color indexed="81"/>
            <rFont val="Tahoma"/>
            <family val="2"/>
          </rPr>
          <t>Account_Balance_YTD(acctdept: {Map!F378})</t>
        </r>
      </text>
    </comment>
    <comment ref="H378" authorId="0" shapeId="0" xr:uid="{314D82BB-958E-4584-A854-BCC846B15A3E}">
      <text>
        <r>
          <rPr>
            <sz val="9"/>
            <color indexed="81"/>
            <rFont val="Tahoma"/>
            <family val="2"/>
          </rPr>
          <t>Account_Balance_YTD(acctdept: {Map!G378})</t>
        </r>
      </text>
    </comment>
    <comment ref="I378" authorId="0" shapeId="0" xr:uid="{F0566DA7-DD82-44FD-AFA1-8F94EFEF6815}">
      <text>
        <r>
          <rPr>
            <sz val="9"/>
            <color indexed="81"/>
            <rFont val="Tahoma"/>
            <family val="2"/>
          </rPr>
          <t>Account_Balance_YTD(acctdept: {Map!H378})</t>
        </r>
      </text>
    </comment>
    <comment ref="J378" authorId="0" shapeId="0" xr:uid="{7F4A42E4-1235-4956-B098-ACB46B6268D2}">
      <text>
        <r>
          <rPr>
            <sz val="9"/>
            <color indexed="81"/>
            <rFont val="Tahoma"/>
            <family val="2"/>
          </rPr>
          <t>Account_Balance_YTD(acctdept: {Map!I378})</t>
        </r>
      </text>
    </comment>
    <comment ref="K378" authorId="0" shapeId="0" xr:uid="{CE3A4C98-4A1E-492C-9B98-082C6199CB09}">
      <text>
        <r>
          <rPr>
            <sz val="9"/>
            <color indexed="81"/>
            <rFont val="Tahoma"/>
            <family val="2"/>
          </rPr>
          <t>Account_Balance_YTD(acctdept: {Map!J378})</t>
        </r>
      </text>
    </comment>
    <comment ref="L378" authorId="0" shapeId="0" xr:uid="{63C35F30-41DE-44CE-AB02-79E0EC67853D}">
      <text>
        <r>
          <rPr>
            <sz val="9"/>
            <color indexed="81"/>
            <rFont val="Tahoma"/>
            <family val="2"/>
          </rPr>
          <t>Account_Balance_YTD(acctdept: {Map!K378})</t>
        </r>
      </text>
    </comment>
    <comment ref="M378" authorId="0" shapeId="0" xr:uid="{B0AC98BA-A32D-4CF4-99DE-392000C3F524}">
      <text>
        <r>
          <rPr>
            <sz val="9"/>
            <color indexed="81"/>
            <rFont val="Tahoma"/>
            <family val="2"/>
          </rPr>
          <t>Account_Balance_YTD(acctdept: {Map!L378})</t>
        </r>
      </text>
    </comment>
    <comment ref="D379" authorId="0" shapeId="0" xr:uid="{EC483289-8CEE-4671-AAE5-0FC2FAEB1FED}">
      <text>
        <r>
          <rPr>
            <sz val="9"/>
            <color indexed="81"/>
            <rFont val="Tahoma"/>
            <family val="2"/>
          </rPr>
          <t>Account_Balance_YTD(acctdept: {Map!C379})</t>
        </r>
      </text>
    </comment>
    <comment ref="E379" authorId="0" shapeId="0" xr:uid="{BB3BC41E-0960-4630-B6AB-6595DD19B903}">
      <text>
        <r>
          <rPr>
            <sz val="9"/>
            <color indexed="81"/>
            <rFont val="Tahoma"/>
            <family val="2"/>
          </rPr>
          <t>Account_Balance_YTD(acctdept: {Map!D379})</t>
        </r>
      </text>
    </comment>
    <comment ref="F379" authorId="0" shapeId="0" xr:uid="{D2C1D48E-82AC-4471-A8DA-A5F8E2977B5B}">
      <text>
        <r>
          <rPr>
            <sz val="9"/>
            <color indexed="81"/>
            <rFont val="Tahoma"/>
            <family val="2"/>
          </rPr>
          <t>Account_Balance_YTD(acctdept: {Map!E379})</t>
        </r>
      </text>
    </comment>
    <comment ref="G379" authorId="0" shapeId="0" xr:uid="{67947D56-F8B9-4DF8-B7E9-7599AD37ACC7}">
      <text>
        <r>
          <rPr>
            <sz val="9"/>
            <color indexed="81"/>
            <rFont val="Tahoma"/>
            <family val="2"/>
          </rPr>
          <t>Account_Balance_YTD(acctdept: {Map!F379})</t>
        </r>
      </text>
    </comment>
    <comment ref="H379" authorId="0" shapeId="0" xr:uid="{2A7D3CFF-5434-4FF5-AF19-16E85D8A2AF8}">
      <text>
        <r>
          <rPr>
            <sz val="9"/>
            <color indexed="81"/>
            <rFont val="Tahoma"/>
            <family val="2"/>
          </rPr>
          <t>Account_Balance_YTD(acctdept: {Map!G379})</t>
        </r>
      </text>
    </comment>
    <comment ref="I379" authorId="0" shapeId="0" xr:uid="{FD6EB266-D272-4F77-AD24-99950C6F2D6E}">
      <text>
        <r>
          <rPr>
            <sz val="9"/>
            <color indexed="81"/>
            <rFont val="Tahoma"/>
            <family val="2"/>
          </rPr>
          <t>Account_Balance_YTD(acctdept: {Map!H379})</t>
        </r>
      </text>
    </comment>
    <comment ref="J379" authorId="0" shapeId="0" xr:uid="{930B6663-91FD-43AD-BFDC-9D78DE556411}">
      <text>
        <r>
          <rPr>
            <sz val="9"/>
            <color indexed="81"/>
            <rFont val="Tahoma"/>
            <family val="2"/>
          </rPr>
          <t>Account_Balance_YTD(acctdept: {Map!I379})</t>
        </r>
      </text>
    </comment>
    <comment ref="K379" authorId="0" shapeId="0" xr:uid="{424A7F20-D604-427F-8D6B-AA55F23E90B0}">
      <text>
        <r>
          <rPr>
            <sz val="9"/>
            <color indexed="81"/>
            <rFont val="Tahoma"/>
            <family val="2"/>
          </rPr>
          <t>Account_Balance_YTD(acctdept: {Map!J379})</t>
        </r>
      </text>
    </comment>
    <comment ref="L379" authorId="0" shapeId="0" xr:uid="{6761773A-5098-4390-B948-365DDB3F372D}">
      <text>
        <r>
          <rPr>
            <sz val="9"/>
            <color indexed="81"/>
            <rFont val="Tahoma"/>
            <family val="2"/>
          </rPr>
          <t>Account_Balance_YTD(acctdept: {Map!K379})</t>
        </r>
      </text>
    </comment>
    <comment ref="M379" authorId="0" shapeId="0" xr:uid="{C8E92D64-A136-47A4-A733-7E06AB7BFDE8}">
      <text>
        <r>
          <rPr>
            <sz val="9"/>
            <color indexed="81"/>
            <rFont val="Tahoma"/>
            <family val="2"/>
          </rPr>
          <t>Account_Balance_YTD(acctdept: {Map!L379})</t>
        </r>
      </text>
    </comment>
    <comment ref="D380" authorId="0" shapeId="0" xr:uid="{D0E946BD-5A13-4944-A3D9-E2D35040B2D4}">
      <text>
        <r>
          <rPr>
            <sz val="9"/>
            <color indexed="81"/>
            <rFont val="Tahoma"/>
            <family val="2"/>
          </rPr>
          <t>Account_Balance_YTD(acctdept: {Map!C380})</t>
        </r>
      </text>
    </comment>
    <comment ref="E380" authorId="0" shapeId="0" xr:uid="{65EB1B32-58E0-4F05-8276-5CC9127F6AEC}">
      <text>
        <r>
          <rPr>
            <sz val="9"/>
            <color indexed="81"/>
            <rFont val="Tahoma"/>
            <family val="2"/>
          </rPr>
          <t>Account_Balance_YTD(acctdept: {Map!D380})</t>
        </r>
      </text>
    </comment>
    <comment ref="F380" authorId="0" shapeId="0" xr:uid="{AE84E5E3-F504-401A-940D-1DA8209D5B26}">
      <text>
        <r>
          <rPr>
            <sz val="9"/>
            <color indexed="81"/>
            <rFont val="Tahoma"/>
            <family val="2"/>
          </rPr>
          <t>Account_Balance_YTD(acctdept: {Map!E380})</t>
        </r>
      </text>
    </comment>
    <comment ref="G380" authorId="0" shapeId="0" xr:uid="{12DA2239-242E-4BA0-BA02-A1A2C3316D34}">
      <text>
        <r>
          <rPr>
            <sz val="9"/>
            <color indexed="81"/>
            <rFont val="Tahoma"/>
            <family val="2"/>
          </rPr>
          <t>Account_Balance_YTD(acctdept: {Map!F380})</t>
        </r>
      </text>
    </comment>
    <comment ref="H380" authorId="0" shapeId="0" xr:uid="{81EADD88-D9C9-41CC-AE46-082ABB1C5F1A}">
      <text>
        <r>
          <rPr>
            <sz val="9"/>
            <color indexed="81"/>
            <rFont val="Tahoma"/>
            <family val="2"/>
          </rPr>
          <t>Account_Balance_YTD(acctdept: {Map!G380})</t>
        </r>
      </text>
    </comment>
    <comment ref="I380" authorId="0" shapeId="0" xr:uid="{A49D7FB4-EF10-43C9-8D78-1E7046FA4DE5}">
      <text>
        <r>
          <rPr>
            <sz val="9"/>
            <color indexed="81"/>
            <rFont val="Tahoma"/>
            <family val="2"/>
          </rPr>
          <t>Account_Balance_YTD(acctdept: {Map!H380})</t>
        </r>
      </text>
    </comment>
    <comment ref="J380" authorId="0" shapeId="0" xr:uid="{F54A5337-229C-4DB8-8CAD-91A0F7D197A4}">
      <text>
        <r>
          <rPr>
            <sz val="9"/>
            <color indexed="81"/>
            <rFont val="Tahoma"/>
            <family val="2"/>
          </rPr>
          <t>Account_Balance_YTD(acctdept: {Map!I380})</t>
        </r>
      </text>
    </comment>
    <comment ref="K380" authorId="0" shapeId="0" xr:uid="{9FC94438-C020-447B-B056-23088E8FA86E}">
      <text>
        <r>
          <rPr>
            <sz val="9"/>
            <color indexed="81"/>
            <rFont val="Tahoma"/>
            <family val="2"/>
          </rPr>
          <t>Account_Balance_YTD(acctdept: {Map!J380})</t>
        </r>
      </text>
    </comment>
    <comment ref="L380" authorId="0" shapeId="0" xr:uid="{2723B823-6AB8-44A3-8B13-7A25FB6C7827}">
      <text>
        <r>
          <rPr>
            <sz val="9"/>
            <color indexed="81"/>
            <rFont val="Tahoma"/>
            <family val="2"/>
          </rPr>
          <t>Account_Balance_YTD(acctdept: {Map!K380})</t>
        </r>
      </text>
    </comment>
    <comment ref="M380" authorId="0" shapeId="0" xr:uid="{57AC0AEA-8933-456A-A05A-81DC1F6B5510}">
      <text>
        <r>
          <rPr>
            <sz val="9"/>
            <color indexed="81"/>
            <rFont val="Tahoma"/>
            <family val="2"/>
          </rPr>
          <t>Account_Balance_YTD(acctdept: {Map!L380})</t>
        </r>
      </text>
    </comment>
    <comment ref="D381" authorId="0" shapeId="0" xr:uid="{A37113AD-4A74-4E8C-9EE8-F45B02D5D8FE}">
      <text>
        <r>
          <rPr>
            <sz val="9"/>
            <color indexed="81"/>
            <rFont val="Tahoma"/>
            <family val="2"/>
          </rPr>
          <t>Account_Balance_YTD(acctdept: {Map!C381})</t>
        </r>
      </text>
    </comment>
    <comment ref="E381" authorId="0" shapeId="0" xr:uid="{69F352EB-F4F4-4E76-8A4E-C94B6460370D}">
      <text>
        <r>
          <rPr>
            <sz val="9"/>
            <color indexed="81"/>
            <rFont val="Tahoma"/>
            <family val="2"/>
          </rPr>
          <t>Account_Balance_YTD(acctdept: {Map!D381})</t>
        </r>
      </text>
    </comment>
    <comment ref="F381" authorId="0" shapeId="0" xr:uid="{761ABB8D-571F-4BC4-B06D-F441D6508027}">
      <text>
        <r>
          <rPr>
            <sz val="9"/>
            <color indexed="81"/>
            <rFont val="Tahoma"/>
            <family val="2"/>
          </rPr>
          <t>Account_Balance_YTD(acctdept: {Map!E381})</t>
        </r>
      </text>
    </comment>
    <comment ref="G381" authorId="0" shapeId="0" xr:uid="{C7EA13B9-A21F-4365-B756-C3E6BD122E65}">
      <text>
        <r>
          <rPr>
            <sz val="9"/>
            <color indexed="81"/>
            <rFont val="Tahoma"/>
            <family val="2"/>
          </rPr>
          <t>Account_Balance_YTD(acctdept: {Map!F381})</t>
        </r>
      </text>
    </comment>
    <comment ref="H381" authorId="0" shapeId="0" xr:uid="{CE4096D7-AEB1-40BE-8B72-85490D1BC4F1}">
      <text>
        <r>
          <rPr>
            <sz val="9"/>
            <color indexed="81"/>
            <rFont val="Tahoma"/>
            <family val="2"/>
          </rPr>
          <t>Account_Balance_YTD(acctdept: {Map!G381})</t>
        </r>
      </text>
    </comment>
    <comment ref="I381" authorId="0" shapeId="0" xr:uid="{867A1CF2-3E95-447E-938D-D0CF7332AF77}">
      <text>
        <r>
          <rPr>
            <sz val="9"/>
            <color indexed="81"/>
            <rFont val="Tahoma"/>
            <family val="2"/>
          </rPr>
          <t>Account_Balance_YTD(acctdept: {Map!H381})</t>
        </r>
      </text>
    </comment>
    <comment ref="J381" authorId="0" shapeId="0" xr:uid="{F240A416-6D53-4591-95FE-EAE107028082}">
      <text>
        <r>
          <rPr>
            <sz val="9"/>
            <color indexed="81"/>
            <rFont val="Tahoma"/>
            <family val="2"/>
          </rPr>
          <t>Account_Balance_YTD(acctdept: {Map!I381})</t>
        </r>
      </text>
    </comment>
    <comment ref="K381" authorId="0" shapeId="0" xr:uid="{6A173B4F-8D08-4630-AEF7-2B5446B1D6FF}">
      <text>
        <r>
          <rPr>
            <sz val="9"/>
            <color indexed="81"/>
            <rFont val="Tahoma"/>
            <family val="2"/>
          </rPr>
          <t>Account_Balance_YTD(acctdept: {Map!J381})</t>
        </r>
      </text>
    </comment>
    <comment ref="L381" authorId="0" shapeId="0" xr:uid="{5BE0E1A2-A224-48FE-A302-747CA99AE432}">
      <text>
        <r>
          <rPr>
            <sz val="9"/>
            <color indexed="81"/>
            <rFont val="Tahoma"/>
            <family val="2"/>
          </rPr>
          <t>Account_Balance_YTD(acctdept: {Map!K381})</t>
        </r>
      </text>
    </comment>
    <comment ref="M381" authorId="0" shapeId="0" xr:uid="{2D80DEDF-14CA-4A15-94C2-D797FBD33D91}">
      <text>
        <r>
          <rPr>
            <sz val="9"/>
            <color indexed="81"/>
            <rFont val="Tahoma"/>
            <family val="2"/>
          </rPr>
          <t>Account_Balance_YTD(acctdept: {Map!L381})</t>
        </r>
      </text>
    </comment>
    <comment ref="D382" authorId="0" shapeId="0" xr:uid="{246AF83B-D198-49CE-8D17-F92FD23E5381}">
      <text>
        <r>
          <rPr>
            <sz val="9"/>
            <color indexed="81"/>
            <rFont val="Tahoma"/>
            <family val="2"/>
          </rPr>
          <t>Account_Balance_YTD(acctdept: {Map!C382})</t>
        </r>
      </text>
    </comment>
    <comment ref="E382" authorId="0" shapeId="0" xr:uid="{097B678C-DD3A-490D-92C1-EB87333E0BEE}">
      <text>
        <r>
          <rPr>
            <sz val="9"/>
            <color indexed="81"/>
            <rFont val="Tahoma"/>
            <family val="2"/>
          </rPr>
          <t>Account_Balance_YTD(acctdept: {Map!D382})</t>
        </r>
      </text>
    </comment>
    <comment ref="F382" authorId="0" shapeId="0" xr:uid="{8B84EF05-3CAA-4A50-BFBD-5F302F5272E3}">
      <text>
        <r>
          <rPr>
            <sz val="9"/>
            <color indexed="81"/>
            <rFont val="Tahoma"/>
            <family val="2"/>
          </rPr>
          <t>Account_Balance_YTD(acctdept: {Map!E382})</t>
        </r>
      </text>
    </comment>
    <comment ref="G382" authorId="0" shapeId="0" xr:uid="{DD4E189D-DEA7-4D2E-853C-673DBA4C1C98}">
      <text>
        <r>
          <rPr>
            <sz val="9"/>
            <color indexed="81"/>
            <rFont val="Tahoma"/>
            <family val="2"/>
          </rPr>
          <t>Account_Balance_YTD(acctdept: {Map!F382})</t>
        </r>
      </text>
    </comment>
    <comment ref="H382" authorId="0" shapeId="0" xr:uid="{14DF771F-51ED-4D13-AB7F-7C1C4FBCF6D1}">
      <text>
        <r>
          <rPr>
            <sz val="9"/>
            <color indexed="81"/>
            <rFont val="Tahoma"/>
            <family val="2"/>
          </rPr>
          <t>Account_Balance_YTD(acctdept: {Map!G382})</t>
        </r>
      </text>
    </comment>
    <comment ref="I382" authorId="0" shapeId="0" xr:uid="{26E697C4-FCEB-43C3-BE58-A311281D3A83}">
      <text>
        <r>
          <rPr>
            <sz val="9"/>
            <color indexed="81"/>
            <rFont val="Tahoma"/>
            <family val="2"/>
          </rPr>
          <t>Account_Balance_YTD(acctdept: {Map!H382})</t>
        </r>
      </text>
    </comment>
    <comment ref="J382" authorId="0" shapeId="0" xr:uid="{65A1214B-4DF4-4032-8FE6-CBFAD2524747}">
      <text>
        <r>
          <rPr>
            <sz val="9"/>
            <color indexed="81"/>
            <rFont val="Tahoma"/>
            <family val="2"/>
          </rPr>
          <t>Account_Balance_YTD(acctdept: {Map!I382})</t>
        </r>
      </text>
    </comment>
    <comment ref="K382" authorId="0" shapeId="0" xr:uid="{63E59668-A81E-4A1E-9BFB-7B9B0DE7BF28}">
      <text>
        <r>
          <rPr>
            <sz val="9"/>
            <color indexed="81"/>
            <rFont val="Tahoma"/>
            <family val="2"/>
          </rPr>
          <t>Account_Balance_YTD(acctdept: {Map!J382})</t>
        </r>
      </text>
    </comment>
    <comment ref="L382" authorId="0" shapeId="0" xr:uid="{9F948180-0A33-491B-9C06-79F3F01A9E7F}">
      <text>
        <r>
          <rPr>
            <sz val="9"/>
            <color indexed="81"/>
            <rFont val="Tahoma"/>
            <family val="2"/>
          </rPr>
          <t>Account_Balance_YTD(acctdept: {Map!K382})</t>
        </r>
      </text>
    </comment>
    <comment ref="M382" authorId="0" shapeId="0" xr:uid="{A53371DD-23B8-4686-90A6-FB5FDDFD70CE}">
      <text>
        <r>
          <rPr>
            <sz val="9"/>
            <color indexed="81"/>
            <rFont val="Tahoma"/>
            <family val="2"/>
          </rPr>
          <t>Account_Balance_YTD(acctdept: {Map!L382})</t>
        </r>
      </text>
    </comment>
    <comment ref="D383" authorId="0" shapeId="0" xr:uid="{9006CD84-E7D3-4336-AA8B-C72955D5537C}">
      <text>
        <r>
          <rPr>
            <sz val="9"/>
            <color indexed="81"/>
            <rFont val="Tahoma"/>
            <family val="2"/>
          </rPr>
          <t>Account_Balance_YTD(acctdept: {Map!C383})</t>
        </r>
      </text>
    </comment>
    <comment ref="E383" authorId="0" shapeId="0" xr:uid="{BB203334-2B3E-49F1-A4C2-32F1949F62D9}">
      <text>
        <r>
          <rPr>
            <sz val="9"/>
            <color indexed="81"/>
            <rFont val="Tahoma"/>
            <family val="2"/>
          </rPr>
          <t>Account_Balance_YTD(acctdept: {Map!D383})</t>
        </r>
      </text>
    </comment>
    <comment ref="F383" authorId="0" shapeId="0" xr:uid="{53F2F739-EFF4-434F-95F1-04E29E43BB03}">
      <text>
        <r>
          <rPr>
            <sz val="9"/>
            <color indexed="81"/>
            <rFont val="Tahoma"/>
            <family val="2"/>
          </rPr>
          <t>Account_Balance_YTD(acctdept: {Map!E383})</t>
        </r>
      </text>
    </comment>
    <comment ref="G383" authorId="0" shapeId="0" xr:uid="{C37A80F1-1B3E-46A2-867F-24E595C78D7F}">
      <text>
        <r>
          <rPr>
            <sz val="9"/>
            <color indexed="81"/>
            <rFont val="Tahoma"/>
            <family val="2"/>
          </rPr>
          <t>Account_Balance_YTD(acctdept: {Map!F383})</t>
        </r>
      </text>
    </comment>
    <comment ref="H383" authorId="0" shapeId="0" xr:uid="{DD0E2DE4-CF31-4BA2-9C26-F8164AF0C993}">
      <text>
        <r>
          <rPr>
            <sz val="9"/>
            <color indexed="81"/>
            <rFont val="Tahoma"/>
            <family val="2"/>
          </rPr>
          <t>Account_Balance_YTD(acctdept: {Map!G383})</t>
        </r>
      </text>
    </comment>
    <comment ref="I383" authorId="0" shapeId="0" xr:uid="{6F51A307-4062-405B-BD41-FCB099B60B63}">
      <text>
        <r>
          <rPr>
            <sz val="9"/>
            <color indexed="81"/>
            <rFont val="Tahoma"/>
            <family val="2"/>
          </rPr>
          <t>Account_Balance_YTD(acctdept: {Map!H383})</t>
        </r>
      </text>
    </comment>
    <comment ref="J383" authorId="0" shapeId="0" xr:uid="{599C361E-139B-467F-A646-0A2AE67CA452}">
      <text>
        <r>
          <rPr>
            <sz val="9"/>
            <color indexed="81"/>
            <rFont val="Tahoma"/>
            <family val="2"/>
          </rPr>
          <t>Account_Balance_YTD(acctdept: {Map!I383})</t>
        </r>
      </text>
    </comment>
    <comment ref="K383" authorId="0" shapeId="0" xr:uid="{4CE7B9D5-6687-435E-BB86-B312C5B362FF}">
      <text>
        <r>
          <rPr>
            <sz val="9"/>
            <color indexed="81"/>
            <rFont val="Tahoma"/>
            <family val="2"/>
          </rPr>
          <t>Account_Balance_YTD(acctdept: {Map!J383})</t>
        </r>
      </text>
    </comment>
    <comment ref="L383" authorId="0" shapeId="0" xr:uid="{744C7DA8-C139-410A-94D7-F21FED36B809}">
      <text>
        <r>
          <rPr>
            <sz val="9"/>
            <color indexed="81"/>
            <rFont val="Tahoma"/>
            <family val="2"/>
          </rPr>
          <t>Account_Balance_YTD(acctdept: {Map!K383})</t>
        </r>
      </text>
    </comment>
    <comment ref="M383" authorId="0" shapeId="0" xr:uid="{20C4CB1B-BF7F-403B-A722-1C80ACB084BA}">
      <text>
        <r>
          <rPr>
            <sz val="9"/>
            <color indexed="81"/>
            <rFont val="Tahoma"/>
            <family val="2"/>
          </rPr>
          <t>Account_Balance_YTD(acctdept: {Map!L383})</t>
        </r>
      </text>
    </comment>
    <comment ref="D384" authorId="0" shapeId="0" xr:uid="{5C3AD0E9-D177-494F-9247-3A0FC48131F3}">
      <text>
        <r>
          <rPr>
            <sz val="9"/>
            <color indexed="81"/>
            <rFont val="Tahoma"/>
            <family val="2"/>
          </rPr>
          <t>Account_Balance_YTD(acctdept: {Map!C384})</t>
        </r>
      </text>
    </comment>
    <comment ref="E384" authorId="0" shapeId="0" xr:uid="{6F851BCF-9517-409B-9F61-8C70277CF274}">
      <text>
        <r>
          <rPr>
            <sz val="9"/>
            <color indexed="81"/>
            <rFont val="Tahoma"/>
            <family val="2"/>
          </rPr>
          <t>Account_Balance_YTD(acctdept: {Map!D384})</t>
        </r>
      </text>
    </comment>
    <comment ref="F384" authorId="0" shapeId="0" xr:uid="{4FF0D17F-2A50-422E-8806-5CF6166ED886}">
      <text>
        <r>
          <rPr>
            <sz val="9"/>
            <color indexed="81"/>
            <rFont val="Tahoma"/>
            <family val="2"/>
          </rPr>
          <t>Account_Balance_YTD(acctdept: {Map!E384})</t>
        </r>
      </text>
    </comment>
    <comment ref="G384" authorId="0" shapeId="0" xr:uid="{63DDFFFE-64C9-4F19-80CE-93121DEC4666}">
      <text>
        <r>
          <rPr>
            <sz val="9"/>
            <color indexed="81"/>
            <rFont val="Tahoma"/>
            <family val="2"/>
          </rPr>
          <t>Account_Balance_YTD(acctdept: {Map!F384})</t>
        </r>
      </text>
    </comment>
    <comment ref="H384" authorId="0" shapeId="0" xr:uid="{1D9DA6DE-E23B-4CDC-823E-7BF198797536}">
      <text>
        <r>
          <rPr>
            <sz val="9"/>
            <color indexed="81"/>
            <rFont val="Tahoma"/>
            <family val="2"/>
          </rPr>
          <t>Account_Balance_YTD(acctdept: {Map!G384})</t>
        </r>
      </text>
    </comment>
    <comment ref="I384" authorId="0" shapeId="0" xr:uid="{17F4724C-A7C1-43D2-B45E-A73113A190AB}">
      <text>
        <r>
          <rPr>
            <sz val="9"/>
            <color indexed="81"/>
            <rFont val="Tahoma"/>
            <family val="2"/>
          </rPr>
          <t>Account_Balance_YTD(acctdept: {Map!H384})</t>
        </r>
      </text>
    </comment>
    <comment ref="J384" authorId="0" shapeId="0" xr:uid="{0EC7405A-395E-4B64-82B0-559A72BC335A}">
      <text>
        <r>
          <rPr>
            <sz val="9"/>
            <color indexed="81"/>
            <rFont val="Tahoma"/>
            <family val="2"/>
          </rPr>
          <t>Account_Balance_YTD(acctdept: {Map!I384})</t>
        </r>
      </text>
    </comment>
    <comment ref="K384" authorId="0" shapeId="0" xr:uid="{D48418F1-2153-4F72-B234-9FF493674734}">
      <text>
        <r>
          <rPr>
            <sz val="9"/>
            <color indexed="81"/>
            <rFont val="Tahoma"/>
            <family val="2"/>
          </rPr>
          <t>Account_Balance_YTD(acctdept: {Map!J384})</t>
        </r>
      </text>
    </comment>
    <comment ref="L384" authorId="0" shapeId="0" xr:uid="{1AB569A7-241F-4A07-846A-D569DB5FD567}">
      <text>
        <r>
          <rPr>
            <sz val="9"/>
            <color indexed="81"/>
            <rFont val="Tahoma"/>
            <family val="2"/>
          </rPr>
          <t>Account_Balance_YTD(acctdept: {Map!K384})</t>
        </r>
      </text>
    </comment>
    <comment ref="M384" authorId="0" shapeId="0" xr:uid="{009A7A79-A636-4CAF-B265-DFE2E3ADD9A0}">
      <text>
        <r>
          <rPr>
            <sz val="9"/>
            <color indexed="81"/>
            <rFont val="Tahoma"/>
            <family val="2"/>
          </rPr>
          <t>Account_Balance_YTD(acctdept: {Map!L384})</t>
        </r>
      </text>
    </comment>
    <comment ref="D385" authorId="0" shapeId="0" xr:uid="{43CD0E4B-D3FC-4B47-88D5-BBE6A7046F2B}">
      <text>
        <r>
          <rPr>
            <sz val="9"/>
            <color indexed="81"/>
            <rFont val="Tahoma"/>
            <family val="2"/>
          </rPr>
          <t>Account_Balance_YTD(acctdept: {Map!C385})</t>
        </r>
      </text>
    </comment>
    <comment ref="E385" authorId="0" shapeId="0" xr:uid="{D10FE712-03F7-4775-9CD0-3A96D84C3CC9}">
      <text>
        <r>
          <rPr>
            <sz val="9"/>
            <color indexed="81"/>
            <rFont val="Tahoma"/>
            <family val="2"/>
          </rPr>
          <t>Account_Balance_YTD(acctdept: {Map!D385})</t>
        </r>
      </text>
    </comment>
    <comment ref="F385" authorId="0" shapeId="0" xr:uid="{935FC096-3F1F-46A4-ABF8-0837E2733A7F}">
      <text>
        <r>
          <rPr>
            <sz val="9"/>
            <color indexed="81"/>
            <rFont val="Tahoma"/>
            <family val="2"/>
          </rPr>
          <t>Account_Balance_YTD(acctdept: {Map!E385})</t>
        </r>
      </text>
    </comment>
    <comment ref="G385" authorId="0" shapeId="0" xr:uid="{B92C735A-5786-4D9B-A221-D3F9CB7A2C32}">
      <text>
        <r>
          <rPr>
            <sz val="9"/>
            <color indexed="81"/>
            <rFont val="Tahoma"/>
            <family val="2"/>
          </rPr>
          <t>Account_Balance_YTD(acctdept: {Map!F385})</t>
        </r>
      </text>
    </comment>
    <comment ref="H385" authorId="0" shapeId="0" xr:uid="{421F003B-4347-4779-BF1B-29B1AB3805E4}">
      <text>
        <r>
          <rPr>
            <sz val="9"/>
            <color indexed="81"/>
            <rFont val="Tahoma"/>
            <family val="2"/>
          </rPr>
          <t>Account_Balance_YTD(acctdept: {Map!G385})</t>
        </r>
      </text>
    </comment>
    <comment ref="I385" authorId="0" shapeId="0" xr:uid="{4AA3A2B9-385E-437A-A101-2597CF9054BC}">
      <text>
        <r>
          <rPr>
            <sz val="9"/>
            <color indexed="81"/>
            <rFont val="Tahoma"/>
            <family val="2"/>
          </rPr>
          <t>Account_Balance_YTD(acctdept: {Map!H385})</t>
        </r>
      </text>
    </comment>
    <comment ref="J385" authorId="0" shapeId="0" xr:uid="{CE49B8B3-1296-4D91-9ACC-41ED6DECE017}">
      <text>
        <r>
          <rPr>
            <sz val="9"/>
            <color indexed="81"/>
            <rFont val="Tahoma"/>
            <family val="2"/>
          </rPr>
          <t>Account_Balance_YTD(acctdept: {Map!I385})</t>
        </r>
      </text>
    </comment>
    <comment ref="K385" authorId="0" shapeId="0" xr:uid="{5D029881-6955-4B5C-B0F9-463A81827479}">
      <text>
        <r>
          <rPr>
            <sz val="9"/>
            <color indexed="81"/>
            <rFont val="Tahoma"/>
            <family val="2"/>
          </rPr>
          <t>Account_Balance_YTD(acctdept: {Map!J385})</t>
        </r>
      </text>
    </comment>
    <comment ref="L385" authorId="0" shapeId="0" xr:uid="{997BF99B-DEB1-4B6F-9184-683DA84D1424}">
      <text>
        <r>
          <rPr>
            <sz val="9"/>
            <color indexed="81"/>
            <rFont val="Tahoma"/>
            <family val="2"/>
          </rPr>
          <t>Account_Balance_YTD(acctdept: {Map!K385})</t>
        </r>
      </text>
    </comment>
    <comment ref="M385" authorId="0" shapeId="0" xr:uid="{CC1D3874-1575-4332-9D65-7206358AEECA}">
      <text>
        <r>
          <rPr>
            <sz val="9"/>
            <color indexed="81"/>
            <rFont val="Tahoma"/>
            <family val="2"/>
          </rPr>
          <t>Account_Balance_YTD(acctdept: {Map!L385})</t>
        </r>
      </text>
    </comment>
    <comment ref="D386" authorId="0" shapeId="0" xr:uid="{EDE6E3ED-7664-4BD6-B21C-DEC35A39CC0C}">
      <text>
        <r>
          <rPr>
            <sz val="9"/>
            <color indexed="81"/>
            <rFont val="Tahoma"/>
            <family val="2"/>
          </rPr>
          <t>Account_Balance_YTD(acctdept: {Map!C386})</t>
        </r>
      </text>
    </comment>
    <comment ref="E386" authorId="0" shapeId="0" xr:uid="{B0596644-C656-4A00-96C7-EFEBF5FE1665}">
      <text>
        <r>
          <rPr>
            <sz val="9"/>
            <color indexed="81"/>
            <rFont val="Tahoma"/>
            <family val="2"/>
          </rPr>
          <t>Account_Balance_YTD(acctdept: {Map!D386})</t>
        </r>
      </text>
    </comment>
    <comment ref="F386" authorId="0" shapeId="0" xr:uid="{63471E2A-73AE-414C-80F7-40D52B1263D2}">
      <text>
        <r>
          <rPr>
            <sz val="9"/>
            <color indexed="81"/>
            <rFont val="Tahoma"/>
            <family val="2"/>
          </rPr>
          <t>Account_Balance_YTD(acctdept: {Map!E386})</t>
        </r>
      </text>
    </comment>
    <comment ref="G386" authorId="0" shapeId="0" xr:uid="{532A7B7F-4232-440B-BDBA-9A51AF84418D}">
      <text>
        <r>
          <rPr>
            <sz val="9"/>
            <color indexed="81"/>
            <rFont val="Tahoma"/>
            <family val="2"/>
          </rPr>
          <t>Account_Balance_YTD(acctdept: {Map!F386})</t>
        </r>
      </text>
    </comment>
    <comment ref="H386" authorId="0" shapeId="0" xr:uid="{45BEDA0C-7986-4506-87DD-77DB25301B5A}">
      <text>
        <r>
          <rPr>
            <sz val="9"/>
            <color indexed="81"/>
            <rFont val="Tahoma"/>
            <family val="2"/>
          </rPr>
          <t>Account_Balance_YTD(acctdept: {Map!G386})</t>
        </r>
      </text>
    </comment>
    <comment ref="I386" authorId="0" shapeId="0" xr:uid="{0D111546-E75E-4597-8E1E-186436B5E773}">
      <text>
        <r>
          <rPr>
            <sz val="9"/>
            <color indexed="81"/>
            <rFont val="Tahoma"/>
            <family val="2"/>
          </rPr>
          <t>Account_Balance_YTD(acctdept: {Map!H386})</t>
        </r>
      </text>
    </comment>
    <comment ref="J386" authorId="0" shapeId="0" xr:uid="{0BBE26C5-8DD1-4832-BB0C-E3BA4EB93770}">
      <text>
        <r>
          <rPr>
            <sz val="9"/>
            <color indexed="81"/>
            <rFont val="Tahoma"/>
            <family val="2"/>
          </rPr>
          <t>Account_Balance_YTD(acctdept: {Map!I386})</t>
        </r>
      </text>
    </comment>
    <comment ref="K386" authorId="0" shapeId="0" xr:uid="{BEEB7910-83DA-4FF2-88FD-1BFC1598017F}">
      <text>
        <r>
          <rPr>
            <sz val="9"/>
            <color indexed="81"/>
            <rFont val="Tahoma"/>
            <family val="2"/>
          </rPr>
          <t>Account_Balance_YTD(acctdept: {Map!J386})</t>
        </r>
      </text>
    </comment>
    <comment ref="L386" authorId="0" shapeId="0" xr:uid="{29438CCC-CA5C-4BA7-B272-F08CABA104D9}">
      <text>
        <r>
          <rPr>
            <sz val="9"/>
            <color indexed="81"/>
            <rFont val="Tahoma"/>
            <family val="2"/>
          </rPr>
          <t>Account_Balance_YTD(acctdept: {Map!K386})</t>
        </r>
      </text>
    </comment>
    <comment ref="M386" authorId="0" shapeId="0" xr:uid="{FBC56EC6-2184-40CD-938C-D7FC0803EA51}">
      <text>
        <r>
          <rPr>
            <sz val="9"/>
            <color indexed="81"/>
            <rFont val="Tahoma"/>
            <family val="2"/>
          </rPr>
          <t>Account_Balance_YTD(acctdept: {Map!L386})</t>
        </r>
      </text>
    </comment>
    <comment ref="D387" authorId="0" shapeId="0" xr:uid="{7053FAF9-350E-4EA2-8E48-6D68AFE14899}">
      <text>
        <r>
          <rPr>
            <sz val="9"/>
            <color indexed="81"/>
            <rFont val="Tahoma"/>
            <family val="2"/>
          </rPr>
          <t>Account_Balance_YTD(acctdept: {Map!C387})</t>
        </r>
      </text>
    </comment>
    <comment ref="E387" authorId="0" shapeId="0" xr:uid="{307A68C7-E1FE-4D11-AF6D-C8D11D2AA084}">
      <text>
        <r>
          <rPr>
            <sz val="9"/>
            <color indexed="81"/>
            <rFont val="Tahoma"/>
            <family val="2"/>
          </rPr>
          <t>Account_Balance_YTD(acctdept: {Map!D387})</t>
        </r>
      </text>
    </comment>
    <comment ref="F387" authorId="0" shapeId="0" xr:uid="{4CFCF3A5-B810-423D-B2F3-164DCBDDC172}">
      <text>
        <r>
          <rPr>
            <sz val="9"/>
            <color indexed="81"/>
            <rFont val="Tahoma"/>
            <family val="2"/>
          </rPr>
          <t>Account_Balance_YTD(acctdept: {Map!E387})</t>
        </r>
      </text>
    </comment>
    <comment ref="G387" authorId="0" shapeId="0" xr:uid="{1EE023CA-49F6-4718-A6F0-9E23E557E2DF}">
      <text>
        <r>
          <rPr>
            <sz val="9"/>
            <color indexed="81"/>
            <rFont val="Tahoma"/>
            <family val="2"/>
          </rPr>
          <t>Account_Balance_YTD(acctdept: {Map!F387})</t>
        </r>
      </text>
    </comment>
    <comment ref="H387" authorId="0" shapeId="0" xr:uid="{82185C21-B865-45C7-AAB1-ECEEC0889738}">
      <text>
        <r>
          <rPr>
            <sz val="9"/>
            <color indexed="81"/>
            <rFont val="Tahoma"/>
            <family val="2"/>
          </rPr>
          <t>Account_Balance_YTD(acctdept: {Map!G387})</t>
        </r>
      </text>
    </comment>
    <comment ref="I387" authorId="0" shapeId="0" xr:uid="{09861CB2-4C87-4EEB-A587-26571E7F436C}">
      <text>
        <r>
          <rPr>
            <sz val="9"/>
            <color indexed="81"/>
            <rFont val="Tahoma"/>
            <family val="2"/>
          </rPr>
          <t>Account_Balance_YTD(acctdept: {Map!H387})</t>
        </r>
      </text>
    </comment>
    <comment ref="J387" authorId="0" shapeId="0" xr:uid="{A59973A5-E96B-4242-8FF9-305425894459}">
      <text>
        <r>
          <rPr>
            <sz val="9"/>
            <color indexed="81"/>
            <rFont val="Tahoma"/>
            <family val="2"/>
          </rPr>
          <t>Account_Balance_YTD(acctdept: {Map!I387})</t>
        </r>
      </text>
    </comment>
    <comment ref="K387" authorId="0" shapeId="0" xr:uid="{BBC172F2-27AE-49D7-89BA-0C06F3EB0589}">
      <text>
        <r>
          <rPr>
            <sz val="9"/>
            <color indexed="81"/>
            <rFont val="Tahoma"/>
            <family val="2"/>
          </rPr>
          <t>Account_Balance_YTD(acctdept: {Map!J387})</t>
        </r>
      </text>
    </comment>
    <comment ref="L387" authorId="0" shapeId="0" xr:uid="{33090295-2B47-4EF7-A3E4-19666C85D027}">
      <text>
        <r>
          <rPr>
            <sz val="9"/>
            <color indexed="81"/>
            <rFont val="Tahoma"/>
            <family val="2"/>
          </rPr>
          <t>Account_Balance_YTD(acctdept: {Map!K387})</t>
        </r>
      </text>
    </comment>
    <comment ref="M387" authorId="0" shapeId="0" xr:uid="{1C4BD7CD-1548-47E4-A3A0-55F5730D2717}">
      <text>
        <r>
          <rPr>
            <sz val="9"/>
            <color indexed="81"/>
            <rFont val="Tahoma"/>
            <family val="2"/>
          </rPr>
          <t>Account_Balance_YTD(acctdept: {Map!L387})</t>
        </r>
      </text>
    </comment>
    <comment ref="D388" authorId="0" shapeId="0" xr:uid="{22FB2BE2-EEA3-4569-A23F-E46D0F148025}">
      <text>
        <r>
          <rPr>
            <sz val="9"/>
            <color indexed="81"/>
            <rFont val="Tahoma"/>
            <family val="2"/>
          </rPr>
          <t>Account_Balance_YTD(acctdept: {Map!C388})</t>
        </r>
      </text>
    </comment>
    <comment ref="E388" authorId="0" shapeId="0" xr:uid="{A0199CEB-1A80-46E8-879F-04406A1BBEE6}">
      <text>
        <r>
          <rPr>
            <sz val="9"/>
            <color indexed="81"/>
            <rFont val="Tahoma"/>
            <family val="2"/>
          </rPr>
          <t>Account_Balance_YTD(acctdept: {Map!D388})</t>
        </r>
      </text>
    </comment>
    <comment ref="F388" authorId="0" shapeId="0" xr:uid="{D96AE445-91B2-4C00-923A-A09548DA032F}">
      <text>
        <r>
          <rPr>
            <sz val="9"/>
            <color indexed="81"/>
            <rFont val="Tahoma"/>
            <family val="2"/>
          </rPr>
          <t>Account_Balance_YTD(acctdept: {Map!E388})</t>
        </r>
      </text>
    </comment>
    <comment ref="G388" authorId="0" shapeId="0" xr:uid="{DD852C73-2BD0-4E29-80D8-D2F2A1CEF18B}">
      <text>
        <r>
          <rPr>
            <sz val="9"/>
            <color indexed="81"/>
            <rFont val="Tahoma"/>
            <family val="2"/>
          </rPr>
          <t>Account_Balance_YTD(acctdept: {Map!F388})</t>
        </r>
      </text>
    </comment>
    <comment ref="H388" authorId="0" shapeId="0" xr:uid="{A3C8CFA8-EA70-44FF-9AF3-8B427663D05C}">
      <text>
        <r>
          <rPr>
            <sz val="9"/>
            <color indexed="81"/>
            <rFont val="Tahoma"/>
            <family val="2"/>
          </rPr>
          <t>Account_Balance_YTD(acctdept: {Map!G388})</t>
        </r>
      </text>
    </comment>
    <comment ref="I388" authorId="0" shapeId="0" xr:uid="{556056B4-E2A2-4544-8D7E-E00253BD72D1}">
      <text>
        <r>
          <rPr>
            <sz val="9"/>
            <color indexed="81"/>
            <rFont val="Tahoma"/>
            <family val="2"/>
          </rPr>
          <t>Account_Balance_YTD(acctdept: {Map!H388})</t>
        </r>
      </text>
    </comment>
    <comment ref="J388" authorId="0" shapeId="0" xr:uid="{BF06A128-9A82-433F-9E0B-96813DF4B72A}">
      <text>
        <r>
          <rPr>
            <sz val="9"/>
            <color indexed="81"/>
            <rFont val="Tahoma"/>
            <family val="2"/>
          </rPr>
          <t>Account_Balance_YTD(acctdept: {Map!I388})</t>
        </r>
      </text>
    </comment>
    <comment ref="K388" authorId="0" shapeId="0" xr:uid="{CD6931CA-CAE4-457A-9CD3-80C28172F40A}">
      <text>
        <r>
          <rPr>
            <sz val="9"/>
            <color indexed="81"/>
            <rFont val="Tahoma"/>
            <family val="2"/>
          </rPr>
          <t>Account_Balance_YTD(acctdept: {Map!J388})</t>
        </r>
      </text>
    </comment>
    <comment ref="L388" authorId="0" shapeId="0" xr:uid="{BA92C5C4-23F7-42C2-8406-6269ED9880CF}">
      <text>
        <r>
          <rPr>
            <sz val="9"/>
            <color indexed="81"/>
            <rFont val="Tahoma"/>
            <family val="2"/>
          </rPr>
          <t>Account_Balance_YTD(acctdept: {Map!K388})</t>
        </r>
      </text>
    </comment>
    <comment ref="M388" authorId="0" shapeId="0" xr:uid="{630686B8-3A5C-43C2-AEE9-C3E85C7B120F}">
      <text>
        <r>
          <rPr>
            <sz val="9"/>
            <color indexed="81"/>
            <rFont val="Tahoma"/>
            <family val="2"/>
          </rPr>
          <t>Account_Balance_YTD(acctdept: {Map!L388})</t>
        </r>
      </text>
    </comment>
    <comment ref="D389" authorId="0" shapeId="0" xr:uid="{1068F010-41F0-4DEB-8D93-7435B004FA90}">
      <text>
        <r>
          <rPr>
            <sz val="9"/>
            <color indexed="81"/>
            <rFont val="Tahoma"/>
            <family val="2"/>
          </rPr>
          <t>Account_Balance_YTD(acctdept: {Map!C389})</t>
        </r>
      </text>
    </comment>
    <comment ref="E389" authorId="0" shapeId="0" xr:uid="{9C1C7168-C58F-47D5-986D-988990D6F985}">
      <text>
        <r>
          <rPr>
            <sz val="9"/>
            <color indexed="81"/>
            <rFont val="Tahoma"/>
            <family val="2"/>
          </rPr>
          <t>Account_Balance_YTD(acctdept: {Map!D389})</t>
        </r>
      </text>
    </comment>
    <comment ref="F389" authorId="0" shapeId="0" xr:uid="{D0C5C2A0-3156-4B75-9519-AB0957BDD5F7}">
      <text>
        <r>
          <rPr>
            <sz val="9"/>
            <color indexed="81"/>
            <rFont val="Tahoma"/>
            <family val="2"/>
          </rPr>
          <t>Account_Balance_YTD(acctdept: {Map!E389})</t>
        </r>
      </text>
    </comment>
    <comment ref="G389" authorId="0" shapeId="0" xr:uid="{08582247-E3E7-43F1-8675-1D8CF6BD39FD}">
      <text>
        <r>
          <rPr>
            <sz val="9"/>
            <color indexed="81"/>
            <rFont val="Tahoma"/>
            <family val="2"/>
          </rPr>
          <t>Account_Balance_YTD(acctdept: {Map!F389})</t>
        </r>
      </text>
    </comment>
    <comment ref="H389" authorId="0" shapeId="0" xr:uid="{4FB25F15-96BC-451C-818C-9208C73F6FFC}">
      <text>
        <r>
          <rPr>
            <sz val="9"/>
            <color indexed="81"/>
            <rFont val="Tahoma"/>
            <family val="2"/>
          </rPr>
          <t>Account_Balance_YTD(acctdept: {Map!G389})</t>
        </r>
      </text>
    </comment>
    <comment ref="I389" authorId="0" shapeId="0" xr:uid="{DF5749F3-BE16-4A07-BE05-1A9AE5997758}">
      <text>
        <r>
          <rPr>
            <sz val="9"/>
            <color indexed="81"/>
            <rFont val="Tahoma"/>
            <family val="2"/>
          </rPr>
          <t>Account_Balance_YTD(acctdept: {Map!H389})</t>
        </r>
      </text>
    </comment>
    <comment ref="J389" authorId="0" shapeId="0" xr:uid="{D7253AD6-DD1B-4224-BAA1-B202810781F8}">
      <text>
        <r>
          <rPr>
            <sz val="9"/>
            <color indexed="81"/>
            <rFont val="Tahoma"/>
            <family val="2"/>
          </rPr>
          <t>Account_Balance_YTD(acctdept: {Map!I389})</t>
        </r>
      </text>
    </comment>
    <comment ref="K389" authorId="0" shapeId="0" xr:uid="{DC879610-0538-4113-98EF-FF26DFF8627B}">
      <text>
        <r>
          <rPr>
            <sz val="9"/>
            <color indexed="81"/>
            <rFont val="Tahoma"/>
            <family val="2"/>
          </rPr>
          <t>Account_Balance_YTD(acctdept: {Map!J389})</t>
        </r>
      </text>
    </comment>
    <comment ref="L389" authorId="0" shapeId="0" xr:uid="{DBCCCE7C-9D74-4DFC-B082-4C5D89629AAC}">
      <text>
        <r>
          <rPr>
            <sz val="9"/>
            <color indexed="81"/>
            <rFont val="Tahoma"/>
            <family val="2"/>
          </rPr>
          <t>Account_Balance_YTD(acctdept: {Map!K389})</t>
        </r>
      </text>
    </comment>
    <comment ref="M389" authorId="0" shapeId="0" xr:uid="{54B777C8-45F4-491F-A2C1-411E518706B0}">
      <text>
        <r>
          <rPr>
            <sz val="9"/>
            <color indexed="81"/>
            <rFont val="Tahoma"/>
            <family val="2"/>
          </rPr>
          <t>Account_Balance_YTD(acctdept: {Map!L389})</t>
        </r>
      </text>
    </comment>
    <comment ref="D390" authorId="0" shapeId="0" xr:uid="{D3CD14FE-7677-42A2-9A7E-3CAE7E6E8B20}">
      <text>
        <r>
          <rPr>
            <sz val="9"/>
            <color indexed="81"/>
            <rFont val="Tahoma"/>
            <family val="2"/>
          </rPr>
          <t>Account_Balance_YTD(acctdept: {Map!C390})</t>
        </r>
      </text>
    </comment>
    <comment ref="E390" authorId="0" shapeId="0" xr:uid="{B0EB3114-1381-4C87-ABB8-C55C321B98C7}">
      <text>
        <r>
          <rPr>
            <sz val="9"/>
            <color indexed="81"/>
            <rFont val="Tahoma"/>
            <family val="2"/>
          </rPr>
          <t>Account_Balance_YTD(acctdept: {Map!D390})</t>
        </r>
      </text>
    </comment>
    <comment ref="F390" authorId="0" shapeId="0" xr:uid="{15F89641-9ACD-41D0-9E4B-87102759A213}">
      <text>
        <r>
          <rPr>
            <sz val="9"/>
            <color indexed="81"/>
            <rFont val="Tahoma"/>
            <family val="2"/>
          </rPr>
          <t>Account_Balance_YTD(acctdept: {Map!E390})</t>
        </r>
      </text>
    </comment>
    <comment ref="G390" authorId="0" shapeId="0" xr:uid="{F2851429-99B1-464C-B43C-1A9CCD4B8D05}">
      <text>
        <r>
          <rPr>
            <sz val="9"/>
            <color indexed="81"/>
            <rFont val="Tahoma"/>
            <family val="2"/>
          </rPr>
          <t>Account_Balance_YTD(acctdept: {Map!F390})</t>
        </r>
      </text>
    </comment>
    <comment ref="H390" authorId="0" shapeId="0" xr:uid="{3F18B449-ECB0-47DA-8CA7-BC604D91EA68}">
      <text>
        <r>
          <rPr>
            <sz val="9"/>
            <color indexed="81"/>
            <rFont val="Tahoma"/>
            <family val="2"/>
          </rPr>
          <t>Account_Balance_YTD(acctdept: {Map!G390})</t>
        </r>
      </text>
    </comment>
    <comment ref="I390" authorId="0" shapeId="0" xr:uid="{92A21CD0-BFBF-46C6-A0A1-3124EA10DE2F}">
      <text>
        <r>
          <rPr>
            <sz val="9"/>
            <color indexed="81"/>
            <rFont val="Tahoma"/>
            <family val="2"/>
          </rPr>
          <t>Account_Balance_YTD(acctdept: {Map!H390})</t>
        </r>
      </text>
    </comment>
    <comment ref="J390" authorId="0" shapeId="0" xr:uid="{B2464EF4-2705-47A3-90FF-5DB196D3B32D}">
      <text>
        <r>
          <rPr>
            <sz val="9"/>
            <color indexed="81"/>
            <rFont val="Tahoma"/>
            <family val="2"/>
          </rPr>
          <t>Account_Balance_YTD(acctdept: {Map!I390})</t>
        </r>
      </text>
    </comment>
    <comment ref="K390" authorId="0" shapeId="0" xr:uid="{7C211F4F-512E-42DC-B123-A705037FF154}">
      <text>
        <r>
          <rPr>
            <sz val="9"/>
            <color indexed="81"/>
            <rFont val="Tahoma"/>
            <family val="2"/>
          </rPr>
          <t>Account_Balance_YTD(acctdept: {Map!J390})</t>
        </r>
      </text>
    </comment>
    <comment ref="L390" authorId="0" shapeId="0" xr:uid="{87A5D4A3-C6A0-4D8C-91F8-5E709B8C4B29}">
      <text>
        <r>
          <rPr>
            <sz val="9"/>
            <color indexed="81"/>
            <rFont val="Tahoma"/>
            <family val="2"/>
          </rPr>
          <t>Account_Balance_YTD(acctdept: {Map!K390})</t>
        </r>
      </text>
    </comment>
    <comment ref="M390" authorId="0" shapeId="0" xr:uid="{28A6E490-2BE3-4E97-AE35-48FAF1741E32}">
      <text>
        <r>
          <rPr>
            <sz val="9"/>
            <color indexed="81"/>
            <rFont val="Tahoma"/>
            <family val="2"/>
          </rPr>
          <t>Account_Balance_YTD(acctdept: {Map!L390})</t>
        </r>
      </text>
    </comment>
    <comment ref="D391" authorId="0" shapeId="0" xr:uid="{252837B8-E4F3-4B54-A9B7-ED109DD1750C}">
      <text>
        <r>
          <rPr>
            <sz val="9"/>
            <color indexed="81"/>
            <rFont val="Tahoma"/>
            <family val="2"/>
          </rPr>
          <t>Account_Balance_YTD(acctdept: {Map!C391})</t>
        </r>
      </text>
    </comment>
    <comment ref="E391" authorId="0" shapeId="0" xr:uid="{152699B9-0A7B-40B3-9FB7-4C6D3C82CBD5}">
      <text>
        <r>
          <rPr>
            <sz val="9"/>
            <color indexed="81"/>
            <rFont val="Tahoma"/>
            <family val="2"/>
          </rPr>
          <t>Account_Balance_YTD(acctdept: {Map!D391})</t>
        </r>
      </text>
    </comment>
    <comment ref="F391" authorId="0" shapeId="0" xr:uid="{329846D1-E075-459C-A3BD-58714873569F}">
      <text>
        <r>
          <rPr>
            <sz val="9"/>
            <color indexed="81"/>
            <rFont val="Tahoma"/>
            <family val="2"/>
          </rPr>
          <t>Account_Balance_YTD(acctdept: {Map!E391})</t>
        </r>
      </text>
    </comment>
    <comment ref="G391" authorId="0" shapeId="0" xr:uid="{E59E93CE-3253-46CF-B546-1AF8F612DF44}">
      <text>
        <r>
          <rPr>
            <sz val="9"/>
            <color indexed="81"/>
            <rFont val="Tahoma"/>
            <family val="2"/>
          </rPr>
          <t>Account_Balance_YTD(acctdept: {Map!F391})</t>
        </r>
      </text>
    </comment>
    <comment ref="H391" authorId="0" shapeId="0" xr:uid="{C8A2749D-9A9C-4976-BF67-B811621D8AE0}">
      <text>
        <r>
          <rPr>
            <sz val="9"/>
            <color indexed="81"/>
            <rFont val="Tahoma"/>
            <family val="2"/>
          </rPr>
          <t>Account_Balance_YTD(acctdept: {Map!G391})</t>
        </r>
      </text>
    </comment>
    <comment ref="I391" authorId="0" shapeId="0" xr:uid="{652D2D61-69C9-410D-9E57-983E97180D32}">
      <text>
        <r>
          <rPr>
            <sz val="9"/>
            <color indexed="81"/>
            <rFont val="Tahoma"/>
            <family val="2"/>
          </rPr>
          <t>Account_Balance_YTD(acctdept: {Map!H391})</t>
        </r>
      </text>
    </comment>
    <comment ref="J391" authorId="0" shapeId="0" xr:uid="{ADBFC15F-039A-474F-BA45-08DC4DDDA682}">
      <text>
        <r>
          <rPr>
            <sz val="9"/>
            <color indexed="81"/>
            <rFont val="Tahoma"/>
            <family val="2"/>
          </rPr>
          <t>Account_Balance_YTD(acctdept: {Map!I391})</t>
        </r>
      </text>
    </comment>
    <comment ref="K391" authorId="0" shapeId="0" xr:uid="{B31A6B32-05EB-47CA-BDB6-A27B01CDED47}">
      <text>
        <r>
          <rPr>
            <sz val="9"/>
            <color indexed="81"/>
            <rFont val="Tahoma"/>
            <family val="2"/>
          </rPr>
          <t>Account_Balance_YTD(acctdept: {Map!J391})</t>
        </r>
      </text>
    </comment>
    <comment ref="L391" authorId="0" shapeId="0" xr:uid="{3776D949-7B4A-4688-AFE2-30B519034E4A}">
      <text>
        <r>
          <rPr>
            <sz val="9"/>
            <color indexed="81"/>
            <rFont val="Tahoma"/>
            <family val="2"/>
          </rPr>
          <t>Account_Balance_YTD(acctdept: {Map!K391})</t>
        </r>
      </text>
    </comment>
    <comment ref="M391" authorId="0" shapeId="0" xr:uid="{AA9B056F-764F-45A1-B8C5-843B768290A0}">
      <text>
        <r>
          <rPr>
            <sz val="9"/>
            <color indexed="81"/>
            <rFont val="Tahoma"/>
            <family val="2"/>
          </rPr>
          <t>Account_Balance_YTD(acctdept: {Map!L391})</t>
        </r>
      </text>
    </comment>
    <comment ref="D392" authorId="0" shapeId="0" xr:uid="{D64839DB-CD45-4B93-A779-D13A6975F1B5}">
      <text>
        <r>
          <rPr>
            <sz val="9"/>
            <color indexed="81"/>
            <rFont val="Tahoma"/>
            <family val="2"/>
          </rPr>
          <t>Account_Balance_YTD(acctdept: {Map!C392})</t>
        </r>
      </text>
    </comment>
    <comment ref="E392" authorId="0" shapeId="0" xr:uid="{0EB25D0A-1B61-49A6-B50E-6C7994CF111B}">
      <text>
        <r>
          <rPr>
            <sz val="9"/>
            <color indexed="81"/>
            <rFont val="Tahoma"/>
            <family val="2"/>
          </rPr>
          <t>Account_Balance_YTD(acctdept: {Map!D392})</t>
        </r>
      </text>
    </comment>
    <comment ref="F392" authorId="0" shapeId="0" xr:uid="{0A109D01-EDF6-4FF4-A87E-6037541CAD19}">
      <text>
        <r>
          <rPr>
            <sz val="9"/>
            <color indexed="81"/>
            <rFont val="Tahoma"/>
            <family val="2"/>
          </rPr>
          <t>Account_Balance_YTD(acctdept: {Map!E392})</t>
        </r>
      </text>
    </comment>
    <comment ref="G392" authorId="0" shapeId="0" xr:uid="{0DCE6581-C212-4644-9AE7-C988E7AE79AD}">
      <text>
        <r>
          <rPr>
            <sz val="9"/>
            <color indexed="81"/>
            <rFont val="Tahoma"/>
            <family val="2"/>
          </rPr>
          <t>Account_Balance_YTD(acctdept: {Map!F392})</t>
        </r>
      </text>
    </comment>
    <comment ref="H392" authorId="0" shapeId="0" xr:uid="{0BFB72BC-882C-42A6-8A79-F76F118DFE30}">
      <text>
        <r>
          <rPr>
            <sz val="9"/>
            <color indexed="81"/>
            <rFont val="Tahoma"/>
            <family val="2"/>
          </rPr>
          <t>Account_Balance_YTD(acctdept: {Map!G392})</t>
        </r>
      </text>
    </comment>
    <comment ref="I392" authorId="0" shapeId="0" xr:uid="{BC2EB39F-CFE3-4682-BEB2-F50EEA7BCFCE}">
      <text>
        <r>
          <rPr>
            <sz val="9"/>
            <color indexed="81"/>
            <rFont val="Tahoma"/>
            <family val="2"/>
          </rPr>
          <t>Account_Balance_YTD(acctdept: {Map!H392})</t>
        </r>
      </text>
    </comment>
    <comment ref="J392" authorId="0" shapeId="0" xr:uid="{15A76F25-2723-4787-86A1-99267E32D71F}">
      <text>
        <r>
          <rPr>
            <sz val="9"/>
            <color indexed="81"/>
            <rFont val="Tahoma"/>
            <family val="2"/>
          </rPr>
          <t>Account_Balance_YTD(acctdept: {Map!I392})</t>
        </r>
      </text>
    </comment>
    <comment ref="K392" authorId="0" shapeId="0" xr:uid="{2CE50506-0329-40E1-9818-C335527E0C66}">
      <text>
        <r>
          <rPr>
            <sz val="9"/>
            <color indexed="81"/>
            <rFont val="Tahoma"/>
            <family val="2"/>
          </rPr>
          <t>Account_Balance_YTD(acctdept: {Map!J392})</t>
        </r>
      </text>
    </comment>
    <comment ref="L392" authorId="0" shapeId="0" xr:uid="{3705B05D-EA7E-4009-818B-2E4671DB508F}">
      <text>
        <r>
          <rPr>
            <sz val="9"/>
            <color indexed="81"/>
            <rFont val="Tahoma"/>
            <family val="2"/>
          </rPr>
          <t>Account_Balance_YTD(acctdept: {Map!K392})</t>
        </r>
      </text>
    </comment>
    <comment ref="M392" authorId="0" shapeId="0" xr:uid="{EE121442-2B02-4782-B26E-5CF1DD9091DD}">
      <text>
        <r>
          <rPr>
            <sz val="9"/>
            <color indexed="81"/>
            <rFont val="Tahoma"/>
            <family val="2"/>
          </rPr>
          <t>Account_Balance_YTD(acctdept: {Map!L392})</t>
        </r>
      </text>
    </comment>
    <comment ref="D393" authorId="0" shapeId="0" xr:uid="{0B62B415-497D-4F62-AE7E-D45631301AB0}">
      <text>
        <r>
          <rPr>
            <sz val="9"/>
            <color indexed="81"/>
            <rFont val="Tahoma"/>
            <family val="2"/>
          </rPr>
          <t>Account_Balance_YTD(acctdept: {Map!C393})</t>
        </r>
      </text>
    </comment>
    <comment ref="E393" authorId="0" shapeId="0" xr:uid="{AACEC5AD-4B5E-46B0-855F-CE23CEB1A195}">
      <text>
        <r>
          <rPr>
            <sz val="9"/>
            <color indexed="81"/>
            <rFont val="Tahoma"/>
            <family val="2"/>
          </rPr>
          <t>Account_Balance_YTD(acctdept: {Map!D393})</t>
        </r>
      </text>
    </comment>
    <comment ref="F393" authorId="0" shapeId="0" xr:uid="{4B638B98-3A8D-4D09-9BE9-09D9521D51EE}">
      <text>
        <r>
          <rPr>
            <sz val="9"/>
            <color indexed="81"/>
            <rFont val="Tahoma"/>
            <family val="2"/>
          </rPr>
          <t>Account_Balance_YTD(acctdept: {Map!E393})</t>
        </r>
      </text>
    </comment>
    <comment ref="G393" authorId="0" shapeId="0" xr:uid="{58E4FEE9-D52F-4DCA-A8D1-31210DD5CF7D}">
      <text>
        <r>
          <rPr>
            <sz val="9"/>
            <color indexed="81"/>
            <rFont val="Tahoma"/>
            <family val="2"/>
          </rPr>
          <t>Account_Balance_YTD(acctdept: {Map!F393})</t>
        </r>
      </text>
    </comment>
    <comment ref="H393" authorId="0" shapeId="0" xr:uid="{6F86EF3C-5C4C-4510-8BAF-2E0499E8F043}">
      <text>
        <r>
          <rPr>
            <sz val="9"/>
            <color indexed="81"/>
            <rFont val="Tahoma"/>
            <family val="2"/>
          </rPr>
          <t>Account_Balance_YTD(acctdept: {Map!G393})</t>
        </r>
      </text>
    </comment>
    <comment ref="I393" authorId="0" shapeId="0" xr:uid="{39F31437-2701-4109-8ED0-418C06C19225}">
      <text>
        <r>
          <rPr>
            <sz val="9"/>
            <color indexed="81"/>
            <rFont val="Tahoma"/>
            <family val="2"/>
          </rPr>
          <t>Account_Balance_YTD(acctdept: {Map!H393})</t>
        </r>
      </text>
    </comment>
    <comment ref="J393" authorId="0" shapeId="0" xr:uid="{687B7558-364A-4315-9465-1420331D6107}">
      <text>
        <r>
          <rPr>
            <sz val="9"/>
            <color indexed="81"/>
            <rFont val="Tahoma"/>
            <family val="2"/>
          </rPr>
          <t>Account_Balance_YTD(acctdept: {Map!I393})</t>
        </r>
      </text>
    </comment>
    <comment ref="K393" authorId="0" shapeId="0" xr:uid="{B1782580-9F9B-45E2-94F8-55351D64477B}">
      <text>
        <r>
          <rPr>
            <sz val="9"/>
            <color indexed="81"/>
            <rFont val="Tahoma"/>
            <family val="2"/>
          </rPr>
          <t>Account_Balance_YTD(acctdept: {Map!J393})</t>
        </r>
      </text>
    </comment>
    <comment ref="L393" authorId="0" shapeId="0" xr:uid="{9F66F1C5-EF9A-427D-9E1E-10C2C58A5059}">
      <text>
        <r>
          <rPr>
            <sz val="9"/>
            <color indexed="81"/>
            <rFont val="Tahoma"/>
            <family val="2"/>
          </rPr>
          <t>Account_Balance_YTD(acctdept: {Map!K393})</t>
        </r>
      </text>
    </comment>
    <comment ref="M393" authorId="0" shapeId="0" xr:uid="{BB8BC38E-9045-46AB-9BBE-0166AA95982C}">
      <text>
        <r>
          <rPr>
            <sz val="9"/>
            <color indexed="81"/>
            <rFont val="Tahoma"/>
            <family val="2"/>
          </rPr>
          <t>Account_Balance_YTD(acctdept: {Map!L393})</t>
        </r>
      </text>
    </comment>
    <comment ref="D394" authorId="0" shapeId="0" xr:uid="{5128DD1D-5CC7-4563-800B-E4FA69C6D317}">
      <text>
        <r>
          <rPr>
            <sz val="9"/>
            <color indexed="81"/>
            <rFont val="Tahoma"/>
            <family val="2"/>
          </rPr>
          <t>Account_Balance_YTD(acctdept: {Map!C394})</t>
        </r>
      </text>
    </comment>
    <comment ref="E394" authorId="0" shapeId="0" xr:uid="{0788808A-25AA-4BEA-ACF8-5AFB7CC67930}">
      <text>
        <r>
          <rPr>
            <sz val="9"/>
            <color indexed="81"/>
            <rFont val="Tahoma"/>
            <family val="2"/>
          </rPr>
          <t>Account_Balance_YTD(acctdept: {Map!D394})</t>
        </r>
      </text>
    </comment>
    <comment ref="F394" authorId="0" shapeId="0" xr:uid="{F5F12CFC-8596-4FFD-BD36-546E1A2A8870}">
      <text>
        <r>
          <rPr>
            <sz val="9"/>
            <color indexed="81"/>
            <rFont val="Tahoma"/>
            <family val="2"/>
          </rPr>
          <t>Account_Balance_YTD(acctdept: {Map!E394})</t>
        </r>
      </text>
    </comment>
    <comment ref="G394" authorId="0" shapeId="0" xr:uid="{151FB926-D548-47E8-A687-893AD86F9B73}">
      <text>
        <r>
          <rPr>
            <sz val="9"/>
            <color indexed="81"/>
            <rFont val="Tahoma"/>
            <family val="2"/>
          </rPr>
          <t>Account_Balance_YTD(acctdept: {Map!F394})</t>
        </r>
      </text>
    </comment>
    <comment ref="H394" authorId="0" shapeId="0" xr:uid="{BC5F92B4-32F5-4BBB-B1DE-52D79E3B5835}">
      <text>
        <r>
          <rPr>
            <sz val="9"/>
            <color indexed="81"/>
            <rFont val="Tahoma"/>
            <family val="2"/>
          </rPr>
          <t>Account_Balance_YTD(acctdept: {Map!G394})</t>
        </r>
      </text>
    </comment>
    <comment ref="I394" authorId="0" shapeId="0" xr:uid="{1101CE86-C0D6-45A8-8F15-51C0324F1290}">
      <text>
        <r>
          <rPr>
            <sz val="9"/>
            <color indexed="81"/>
            <rFont val="Tahoma"/>
            <family val="2"/>
          </rPr>
          <t>Account_Balance_YTD(acctdept: {Map!H394})</t>
        </r>
      </text>
    </comment>
    <comment ref="J394" authorId="0" shapeId="0" xr:uid="{C238B025-429D-4016-B4EB-44EDCF828249}">
      <text>
        <r>
          <rPr>
            <sz val="9"/>
            <color indexed="81"/>
            <rFont val="Tahoma"/>
            <family val="2"/>
          </rPr>
          <t>Account_Balance_YTD(acctdept: {Map!I394})</t>
        </r>
      </text>
    </comment>
    <comment ref="K394" authorId="0" shapeId="0" xr:uid="{91D35521-749F-4A94-88BE-C6C9626555FE}">
      <text>
        <r>
          <rPr>
            <sz val="9"/>
            <color indexed="81"/>
            <rFont val="Tahoma"/>
            <family val="2"/>
          </rPr>
          <t>Account_Balance_YTD(acctdept: {Map!J394})</t>
        </r>
      </text>
    </comment>
    <comment ref="L394" authorId="0" shapeId="0" xr:uid="{1ABA4785-CC43-4B67-B817-9CFADF2AB44A}">
      <text>
        <r>
          <rPr>
            <sz val="9"/>
            <color indexed="81"/>
            <rFont val="Tahoma"/>
            <family val="2"/>
          </rPr>
          <t>Account_Balance_YTD(acctdept: {Map!K394})</t>
        </r>
      </text>
    </comment>
    <comment ref="M394" authorId="0" shapeId="0" xr:uid="{1CFD4F35-EF7E-433A-B097-E20AD7EFC061}">
      <text>
        <r>
          <rPr>
            <sz val="9"/>
            <color indexed="81"/>
            <rFont val="Tahoma"/>
            <family val="2"/>
          </rPr>
          <t>Account_Balance_YTD(acctdept: {Map!L394})</t>
        </r>
      </text>
    </comment>
    <comment ref="D395" authorId="0" shapeId="0" xr:uid="{4D36290F-8539-469B-8F91-12729438FDC2}">
      <text>
        <r>
          <rPr>
            <sz val="9"/>
            <color indexed="81"/>
            <rFont val="Tahoma"/>
            <family val="2"/>
          </rPr>
          <t>Account_Balance_YTD(acctdept: {Map!C395})</t>
        </r>
      </text>
    </comment>
    <comment ref="E395" authorId="0" shapeId="0" xr:uid="{6EDB3281-74F8-4D42-8831-519D5FA7877D}">
      <text>
        <r>
          <rPr>
            <sz val="9"/>
            <color indexed="81"/>
            <rFont val="Tahoma"/>
            <family val="2"/>
          </rPr>
          <t>Account_Balance_YTD(acctdept: {Map!D395})</t>
        </r>
      </text>
    </comment>
    <comment ref="F395" authorId="0" shapeId="0" xr:uid="{7A7D83F3-EF28-4EE5-A5F6-24E81074B422}">
      <text>
        <r>
          <rPr>
            <sz val="9"/>
            <color indexed="81"/>
            <rFont val="Tahoma"/>
            <family val="2"/>
          </rPr>
          <t>Account_Balance_YTD(acctdept: {Map!E395})</t>
        </r>
      </text>
    </comment>
    <comment ref="G395" authorId="0" shapeId="0" xr:uid="{A79D8435-150F-4F51-9A6A-2B97A3C50425}">
      <text>
        <r>
          <rPr>
            <sz val="9"/>
            <color indexed="81"/>
            <rFont val="Tahoma"/>
            <family val="2"/>
          </rPr>
          <t>Account_Balance_YTD(acctdept: {Map!F395})</t>
        </r>
      </text>
    </comment>
    <comment ref="H395" authorId="0" shapeId="0" xr:uid="{671C6093-9D7B-4801-BAC2-AF1052357F0A}">
      <text>
        <r>
          <rPr>
            <sz val="9"/>
            <color indexed="81"/>
            <rFont val="Tahoma"/>
            <family val="2"/>
          </rPr>
          <t>Account_Balance_YTD(acctdept: {Map!G395})</t>
        </r>
      </text>
    </comment>
    <comment ref="I395" authorId="0" shapeId="0" xr:uid="{297BADF0-CCDF-407E-919F-71F27501D5C0}">
      <text>
        <r>
          <rPr>
            <sz val="9"/>
            <color indexed="81"/>
            <rFont val="Tahoma"/>
            <family val="2"/>
          </rPr>
          <t>Account_Balance_YTD(acctdept: {Map!H395})</t>
        </r>
      </text>
    </comment>
    <comment ref="J395" authorId="0" shapeId="0" xr:uid="{165F747E-A777-4B32-8F47-5F7553037785}">
      <text>
        <r>
          <rPr>
            <sz val="9"/>
            <color indexed="81"/>
            <rFont val="Tahoma"/>
            <family val="2"/>
          </rPr>
          <t>Account_Balance_YTD(acctdept: {Map!I395})</t>
        </r>
      </text>
    </comment>
    <comment ref="K395" authorId="0" shapeId="0" xr:uid="{7E1FCABF-038C-49AA-89B3-B3DF06479DD5}">
      <text>
        <r>
          <rPr>
            <sz val="9"/>
            <color indexed="81"/>
            <rFont val="Tahoma"/>
            <family val="2"/>
          </rPr>
          <t>Account_Balance_YTD(acctdept: {Map!J395})</t>
        </r>
      </text>
    </comment>
    <comment ref="L395" authorId="0" shapeId="0" xr:uid="{607266BA-8519-42EB-BA36-7F4F4E776B1D}">
      <text>
        <r>
          <rPr>
            <sz val="9"/>
            <color indexed="81"/>
            <rFont val="Tahoma"/>
            <family val="2"/>
          </rPr>
          <t>Account_Balance_YTD(acctdept: {Map!K395})</t>
        </r>
      </text>
    </comment>
    <comment ref="M395" authorId="0" shapeId="0" xr:uid="{5CB28BFD-F946-4DF7-8375-D139C19CAD7E}">
      <text>
        <r>
          <rPr>
            <sz val="9"/>
            <color indexed="81"/>
            <rFont val="Tahoma"/>
            <family val="2"/>
          </rPr>
          <t>Account_Balance_YTD(acctdept: {Map!L395})</t>
        </r>
      </text>
    </comment>
    <comment ref="D396" authorId="0" shapeId="0" xr:uid="{68E1EEDC-BB80-43AA-B042-C80B4EB8FC7B}">
      <text>
        <r>
          <rPr>
            <sz val="9"/>
            <color indexed="81"/>
            <rFont val="Tahoma"/>
            <family val="2"/>
          </rPr>
          <t>Account_Balance_YTD(acctdept: {Map!C396})</t>
        </r>
      </text>
    </comment>
    <comment ref="E396" authorId="0" shapeId="0" xr:uid="{41AB4CF5-4F03-45D7-AF8A-4CEF0D118F2E}">
      <text>
        <r>
          <rPr>
            <sz val="9"/>
            <color indexed="81"/>
            <rFont val="Tahoma"/>
            <family val="2"/>
          </rPr>
          <t>Account_Balance_YTD(acctdept: {Map!D396})</t>
        </r>
      </text>
    </comment>
    <comment ref="F396" authorId="0" shapeId="0" xr:uid="{17D11C79-40BF-41AB-B610-EA079E01F125}">
      <text>
        <r>
          <rPr>
            <sz val="9"/>
            <color indexed="81"/>
            <rFont val="Tahoma"/>
            <family val="2"/>
          </rPr>
          <t>Account_Balance_YTD(acctdept: {Map!E396})</t>
        </r>
      </text>
    </comment>
    <comment ref="G396" authorId="0" shapeId="0" xr:uid="{9A2F884F-6AEE-48F1-A660-4A79FB96AC0F}">
      <text>
        <r>
          <rPr>
            <sz val="9"/>
            <color indexed="81"/>
            <rFont val="Tahoma"/>
            <family val="2"/>
          </rPr>
          <t>Account_Balance_YTD(acctdept: {Map!F396})</t>
        </r>
      </text>
    </comment>
    <comment ref="H396" authorId="0" shapeId="0" xr:uid="{3E746FAF-778A-41F4-A831-D73A8B719F27}">
      <text>
        <r>
          <rPr>
            <sz val="9"/>
            <color indexed="81"/>
            <rFont val="Tahoma"/>
            <family val="2"/>
          </rPr>
          <t>Account_Balance_YTD(acctdept: {Map!G396})</t>
        </r>
      </text>
    </comment>
    <comment ref="I396" authorId="0" shapeId="0" xr:uid="{58E87F09-3F7B-4363-90DF-CE4B4760B47B}">
      <text>
        <r>
          <rPr>
            <sz val="9"/>
            <color indexed="81"/>
            <rFont val="Tahoma"/>
            <family val="2"/>
          </rPr>
          <t>Account_Balance_YTD(acctdept: {Map!H396})</t>
        </r>
      </text>
    </comment>
    <comment ref="J396" authorId="0" shapeId="0" xr:uid="{4179E7E6-54A1-49F7-8CFA-513B8A272751}">
      <text>
        <r>
          <rPr>
            <sz val="9"/>
            <color indexed="81"/>
            <rFont val="Tahoma"/>
            <family val="2"/>
          </rPr>
          <t>Account_Balance_YTD(acctdept: {Map!I396})</t>
        </r>
      </text>
    </comment>
    <comment ref="K396" authorId="0" shapeId="0" xr:uid="{BB1B07A1-B97C-4414-9E68-0189A3C00A1B}">
      <text>
        <r>
          <rPr>
            <sz val="9"/>
            <color indexed="81"/>
            <rFont val="Tahoma"/>
            <family val="2"/>
          </rPr>
          <t>Account_Balance_YTD(acctdept: {Map!J396})</t>
        </r>
      </text>
    </comment>
    <comment ref="L396" authorId="0" shapeId="0" xr:uid="{B8E66C9F-2C28-4867-9D4A-529F0F1907B0}">
      <text>
        <r>
          <rPr>
            <sz val="9"/>
            <color indexed="81"/>
            <rFont val="Tahoma"/>
            <family val="2"/>
          </rPr>
          <t>Account_Balance_YTD(acctdept: {Map!K396})</t>
        </r>
      </text>
    </comment>
    <comment ref="M396" authorId="0" shapeId="0" xr:uid="{9C687095-9BBB-496C-9A55-E512AA463970}">
      <text>
        <r>
          <rPr>
            <sz val="9"/>
            <color indexed="81"/>
            <rFont val="Tahoma"/>
            <family val="2"/>
          </rPr>
          <t>Account_Balance_YTD(acctdept: {Map!L396})</t>
        </r>
      </text>
    </comment>
    <comment ref="D397" authorId="0" shapeId="0" xr:uid="{8371E136-7A56-4148-8DFC-EC0C760AAA08}">
      <text>
        <r>
          <rPr>
            <sz val="9"/>
            <color indexed="81"/>
            <rFont val="Tahoma"/>
            <family val="2"/>
          </rPr>
          <t>Account_Balance_YTD(acctdept: {Map!C397})</t>
        </r>
      </text>
    </comment>
    <comment ref="E397" authorId="0" shapeId="0" xr:uid="{DCD70DC9-87B9-45B9-9420-FE7F0D95CCA8}">
      <text>
        <r>
          <rPr>
            <sz val="9"/>
            <color indexed="81"/>
            <rFont val="Tahoma"/>
            <family val="2"/>
          </rPr>
          <t>Account_Balance_YTD(acctdept: {Map!D397})</t>
        </r>
      </text>
    </comment>
    <comment ref="F397" authorId="0" shapeId="0" xr:uid="{9F278791-0DA2-40F4-AF10-DEEDCC51EFE7}">
      <text>
        <r>
          <rPr>
            <sz val="9"/>
            <color indexed="81"/>
            <rFont val="Tahoma"/>
            <family val="2"/>
          </rPr>
          <t>Account_Balance_YTD(acctdept: {Map!E397})</t>
        </r>
      </text>
    </comment>
    <comment ref="G397" authorId="0" shapeId="0" xr:uid="{6EAE7BE9-D6E7-4200-A1C8-94A59D0BA386}">
      <text>
        <r>
          <rPr>
            <sz val="9"/>
            <color indexed="81"/>
            <rFont val="Tahoma"/>
            <family val="2"/>
          </rPr>
          <t>Account_Balance_YTD(acctdept: {Map!F397})</t>
        </r>
      </text>
    </comment>
    <comment ref="H397" authorId="0" shapeId="0" xr:uid="{B0CC528C-F2DB-4935-8392-6FE39C418B58}">
      <text>
        <r>
          <rPr>
            <sz val="9"/>
            <color indexed="81"/>
            <rFont val="Tahoma"/>
            <family val="2"/>
          </rPr>
          <t>Account_Balance_YTD(acctdept: {Map!G397})</t>
        </r>
      </text>
    </comment>
    <comment ref="I397" authorId="0" shapeId="0" xr:uid="{C412174D-7242-4557-B8E9-B28F5C2008F0}">
      <text>
        <r>
          <rPr>
            <sz val="9"/>
            <color indexed="81"/>
            <rFont val="Tahoma"/>
            <family val="2"/>
          </rPr>
          <t>Account_Balance_YTD(acctdept: {Map!H397})</t>
        </r>
      </text>
    </comment>
    <comment ref="J397" authorId="0" shapeId="0" xr:uid="{9ED2598D-2BF8-4783-A78A-5D84AE54DF09}">
      <text>
        <r>
          <rPr>
            <sz val="9"/>
            <color indexed="81"/>
            <rFont val="Tahoma"/>
            <family val="2"/>
          </rPr>
          <t>Account_Balance_YTD(acctdept: {Map!I397})</t>
        </r>
      </text>
    </comment>
    <comment ref="K397" authorId="0" shapeId="0" xr:uid="{22BCE710-49DA-48A6-9A40-F4CF8505C76E}">
      <text>
        <r>
          <rPr>
            <sz val="9"/>
            <color indexed="81"/>
            <rFont val="Tahoma"/>
            <family val="2"/>
          </rPr>
          <t>Account_Balance_YTD(acctdept: {Map!J397})</t>
        </r>
      </text>
    </comment>
    <comment ref="L397" authorId="0" shapeId="0" xr:uid="{91DF457D-3CD1-47F7-A8B7-26EA0E514D74}">
      <text>
        <r>
          <rPr>
            <sz val="9"/>
            <color indexed="81"/>
            <rFont val="Tahoma"/>
            <family val="2"/>
          </rPr>
          <t>Account_Balance_YTD(acctdept: {Map!K397})</t>
        </r>
      </text>
    </comment>
    <comment ref="M397" authorId="0" shapeId="0" xr:uid="{35C28EED-5291-4EF1-83D2-ABE1904CEBC0}">
      <text>
        <r>
          <rPr>
            <sz val="9"/>
            <color indexed="81"/>
            <rFont val="Tahoma"/>
            <family val="2"/>
          </rPr>
          <t>Account_Balance_YTD(acctdept: {Map!L397})</t>
        </r>
      </text>
    </comment>
    <comment ref="D398" authorId="0" shapeId="0" xr:uid="{AC71F4C4-7CBB-4399-8890-90DA4FDBC67F}">
      <text>
        <r>
          <rPr>
            <sz val="9"/>
            <color indexed="81"/>
            <rFont val="Tahoma"/>
            <family val="2"/>
          </rPr>
          <t>Account_Balance_YTD(acctdept: {Map!C398})</t>
        </r>
      </text>
    </comment>
    <comment ref="E398" authorId="0" shapeId="0" xr:uid="{067D28DC-679D-46D7-814E-65439225BECF}">
      <text>
        <r>
          <rPr>
            <sz val="9"/>
            <color indexed="81"/>
            <rFont val="Tahoma"/>
            <family val="2"/>
          </rPr>
          <t>Account_Balance_YTD(acctdept: {Map!D398})</t>
        </r>
      </text>
    </comment>
    <comment ref="F398" authorId="0" shapeId="0" xr:uid="{81A9B7AB-C48E-463E-85A3-2A9DEDF740B4}">
      <text>
        <r>
          <rPr>
            <sz val="9"/>
            <color indexed="81"/>
            <rFont val="Tahoma"/>
            <family val="2"/>
          </rPr>
          <t>Account_Balance_YTD(acctdept: {Map!E398})</t>
        </r>
      </text>
    </comment>
    <comment ref="G398" authorId="0" shapeId="0" xr:uid="{BBE2067F-3AD3-42E5-A8B4-A95F273D262C}">
      <text>
        <r>
          <rPr>
            <sz val="9"/>
            <color indexed="81"/>
            <rFont val="Tahoma"/>
            <family val="2"/>
          </rPr>
          <t>Account_Balance_YTD(acctdept: {Map!F398})</t>
        </r>
      </text>
    </comment>
    <comment ref="H398" authorId="0" shapeId="0" xr:uid="{3D48FE69-3A47-4B2D-B672-5FF19D6D077E}">
      <text>
        <r>
          <rPr>
            <sz val="9"/>
            <color indexed="81"/>
            <rFont val="Tahoma"/>
            <family val="2"/>
          </rPr>
          <t>Account_Balance_YTD(acctdept: {Map!G398})</t>
        </r>
      </text>
    </comment>
    <comment ref="I398" authorId="0" shapeId="0" xr:uid="{3E57C9E1-DB3F-438C-8BF2-D05F89AC9E23}">
      <text>
        <r>
          <rPr>
            <sz val="9"/>
            <color indexed="81"/>
            <rFont val="Tahoma"/>
            <family val="2"/>
          </rPr>
          <t>Account_Balance_YTD(acctdept: {Map!H398})</t>
        </r>
      </text>
    </comment>
    <comment ref="J398" authorId="0" shapeId="0" xr:uid="{162439C7-E763-4E8F-9582-C9F2B8EAE906}">
      <text>
        <r>
          <rPr>
            <sz val="9"/>
            <color indexed="81"/>
            <rFont val="Tahoma"/>
            <family val="2"/>
          </rPr>
          <t>Account_Balance_YTD(acctdept: {Map!I398})</t>
        </r>
      </text>
    </comment>
    <comment ref="K398" authorId="0" shapeId="0" xr:uid="{DBA1C94C-2358-425E-A367-B69660B40899}">
      <text>
        <r>
          <rPr>
            <sz val="9"/>
            <color indexed="81"/>
            <rFont val="Tahoma"/>
            <family val="2"/>
          </rPr>
          <t>Account_Balance_YTD(acctdept: {Map!J398})</t>
        </r>
      </text>
    </comment>
    <comment ref="L398" authorId="0" shapeId="0" xr:uid="{4627726E-2981-48E7-99E2-3134D3D6A347}">
      <text>
        <r>
          <rPr>
            <sz val="9"/>
            <color indexed="81"/>
            <rFont val="Tahoma"/>
            <family val="2"/>
          </rPr>
          <t>Account_Balance_YTD(acctdept: {Map!K398})</t>
        </r>
      </text>
    </comment>
    <comment ref="M398" authorId="0" shapeId="0" xr:uid="{674A101F-4F88-4434-BB8C-F686D1E36276}">
      <text>
        <r>
          <rPr>
            <sz val="9"/>
            <color indexed="81"/>
            <rFont val="Tahoma"/>
            <family val="2"/>
          </rPr>
          <t>Account_Balance_YTD(acctdept: {Map!L398})</t>
        </r>
      </text>
    </comment>
    <comment ref="D399" authorId="0" shapeId="0" xr:uid="{98E4D3A8-541F-41FC-A57D-24CD14F23151}">
      <text>
        <r>
          <rPr>
            <sz val="9"/>
            <color indexed="81"/>
            <rFont val="Tahoma"/>
            <family val="2"/>
          </rPr>
          <t>Account_Balance_YTD(acctdept: {Map!C399})</t>
        </r>
      </text>
    </comment>
    <comment ref="E399" authorId="0" shapeId="0" xr:uid="{06250F97-114A-4340-B284-D0C36424F74E}">
      <text>
        <r>
          <rPr>
            <sz val="9"/>
            <color indexed="81"/>
            <rFont val="Tahoma"/>
            <family val="2"/>
          </rPr>
          <t>Account_Balance_YTD(acctdept: {Map!D399})</t>
        </r>
      </text>
    </comment>
    <comment ref="F399" authorId="0" shapeId="0" xr:uid="{F8C7FB68-0ABD-47B2-9C82-5EE6438E1147}">
      <text>
        <r>
          <rPr>
            <sz val="9"/>
            <color indexed="81"/>
            <rFont val="Tahoma"/>
            <family val="2"/>
          </rPr>
          <t>Account_Balance_YTD(acctdept: {Map!E399})</t>
        </r>
      </text>
    </comment>
    <comment ref="G399" authorId="0" shapeId="0" xr:uid="{F5AA4EA5-4A8C-4A37-A795-5611142C28B7}">
      <text>
        <r>
          <rPr>
            <sz val="9"/>
            <color indexed="81"/>
            <rFont val="Tahoma"/>
            <family val="2"/>
          </rPr>
          <t>Account_Balance_YTD(acctdept: {Map!F399})</t>
        </r>
      </text>
    </comment>
    <comment ref="H399" authorId="0" shapeId="0" xr:uid="{B0CF02F8-56C3-4704-B2FF-874ED06B2BB6}">
      <text>
        <r>
          <rPr>
            <sz val="9"/>
            <color indexed="81"/>
            <rFont val="Tahoma"/>
            <family val="2"/>
          </rPr>
          <t>Account_Balance_YTD(acctdept: {Map!G399})</t>
        </r>
      </text>
    </comment>
    <comment ref="I399" authorId="0" shapeId="0" xr:uid="{542DB585-8B9D-4F8D-AD43-D097528C3EDB}">
      <text>
        <r>
          <rPr>
            <sz val="9"/>
            <color indexed="81"/>
            <rFont val="Tahoma"/>
            <family val="2"/>
          </rPr>
          <t>Account_Balance_YTD(acctdept: {Map!H399})</t>
        </r>
      </text>
    </comment>
    <comment ref="J399" authorId="0" shapeId="0" xr:uid="{F08141B6-D233-4D5B-9A26-3F87E3FAB682}">
      <text>
        <r>
          <rPr>
            <sz val="9"/>
            <color indexed="81"/>
            <rFont val="Tahoma"/>
            <family val="2"/>
          </rPr>
          <t>Account_Balance_YTD(acctdept: {Map!I399})</t>
        </r>
      </text>
    </comment>
    <comment ref="K399" authorId="0" shapeId="0" xr:uid="{CD89324C-865B-400D-8A03-673E0DC339B7}">
      <text>
        <r>
          <rPr>
            <sz val="9"/>
            <color indexed="81"/>
            <rFont val="Tahoma"/>
            <family val="2"/>
          </rPr>
          <t>Account_Balance_YTD(acctdept: {Map!J399})</t>
        </r>
      </text>
    </comment>
    <comment ref="L399" authorId="0" shapeId="0" xr:uid="{13FE9853-7D1B-4FBD-8505-2C58904F54B8}">
      <text>
        <r>
          <rPr>
            <sz val="9"/>
            <color indexed="81"/>
            <rFont val="Tahoma"/>
            <family val="2"/>
          </rPr>
          <t>Account_Balance_YTD(acctdept: {Map!K399})</t>
        </r>
      </text>
    </comment>
    <comment ref="M399" authorId="0" shapeId="0" xr:uid="{9F4C4482-595F-4225-9932-2AD8BD071B12}">
      <text>
        <r>
          <rPr>
            <sz val="9"/>
            <color indexed="81"/>
            <rFont val="Tahoma"/>
            <family val="2"/>
          </rPr>
          <t>Account_Balance_YTD(acctdept: {Map!L399})</t>
        </r>
      </text>
    </comment>
    <comment ref="D400" authorId="0" shapeId="0" xr:uid="{7A2B2516-9967-4488-941D-F5EE1C53D6C3}">
      <text>
        <r>
          <rPr>
            <sz val="9"/>
            <color indexed="81"/>
            <rFont val="Tahoma"/>
            <family val="2"/>
          </rPr>
          <t>Account_Balance_YTD(acctdept: {Map!C400})</t>
        </r>
      </text>
    </comment>
    <comment ref="E400" authorId="0" shapeId="0" xr:uid="{40E7E2B9-A237-4FDC-ACBF-76F27EE4F5B1}">
      <text>
        <r>
          <rPr>
            <sz val="9"/>
            <color indexed="81"/>
            <rFont val="Tahoma"/>
            <family val="2"/>
          </rPr>
          <t>Account_Balance_YTD(acctdept: {Map!D400})</t>
        </r>
      </text>
    </comment>
    <comment ref="F400" authorId="0" shapeId="0" xr:uid="{C73CC13E-0DD9-43B7-A9B0-9BAF50F345D8}">
      <text>
        <r>
          <rPr>
            <sz val="9"/>
            <color indexed="81"/>
            <rFont val="Tahoma"/>
            <family val="2"/>
          </rPr>
          <t>Account_Balance_YTD(acctdept: {Map!E400})</t>
        </r>
      </text>
    </comment>
    <comment ref="G400" authorId="0" shapeId="0" xr:uid="{E3618304-A461-4266-90FE-BA9FC679C02D}">
      <text>
        <r>
          <rPr>
            <sz val="9"/>
            <color indexed="81"/>
            <rFont val="Tahoma"/>
            <family val="2"/>
          </rPr>
          <t>Account_Balance_YTD(acctdept: {Map!F400})</t>
        </r>
      </text>
    </comment>
    <comment ref="H400" authorId="0" shapeId="0" xr:uid="{778B5F1E-782F-48C8-BBD6-90901DB10A29}">
      <text>
        <r>
          <rPr>
            <sz val="9"/>
            <color indexed="81"/>
            <rFont val="Tahoma"/>
            <family val="2"/>
          </rPr>
          <t>Account_Balance_YTD(acctdept: {Map!G400})</t>
        </r>
      </text>
    </comment>
    <comment ref="I400" authorId="0" shapeId="0" xr:uid="{C36C5E03-5472-4E52-9E6A-68FF20774331}">
      <text>
        <r>
          <rPr>
            <sz val="9"/>
            <color indexed="81"/>
            <rFont val="Tahoma"/>
            <family val="2"/>
          </rPr>
          <t>Account_Balance_YTD(acctdept: {Map!H400})</t>
        </r>
      </text>
    </comment>
    <comment ref="J400" authorId="0" shapeId="0" xr:uid="{F20E3EE0-5CA7-45FC-9608-CD3BF76D76BF}">
      <text>
        <r>
          <rPr>
            <sz val="9"/>
            <color indexed="81"/>
            <rFont val="Tahoma"/>
            <family val="2"/>
          </rPr>
          <t>Account_Balance_YTD(acctdept: {Map!I400})</t>
        </r>
      </text>
    </comment>
    <comment ref="K400" authorId="0" shapeId="0" xr:uid="{459C72FC-5712-4BD0-98BC-9EB3B588FC4B}">
      <text>
        <r>
          <rPr>
            <sz val="9"/>
            <color indexed="81"/>
            <rFont val="Tahoma"/>
            <family val="2"/>
          </rPr>
          <t>Account_Balance_YTD(acctdept: {Map!J400})</t>
        </r>
      </text>
    </comment>
    <comment ref="L400" authorId="0" shapeId="0" xr:uid="{950DA9E2-1467-4688-AAAD-C9CFE91ECD9C}">
      <text>
        <r>
          <rPr>
            <sz val="9"/>
            <color indexed="81"/>
            <rFont val="Tahoma"/>
            <family val="2"/>
          </rPr>
          <t>Account_Balance_YTD(acctdept: {Map!K400})</t>
        </r>
      </text>
    </comment>
    <comment ref="M400" authorId="0" shapeId="0" xr:uid="{E1E81ADF-A0D9-4A18-AB66-D3135F2E27C3}">
      <text>
        <r>
          <rPr>
            <sz val="9"/>
            <color indexed="81"/>
            <rFont val="Tahoma"/>
            <family val="2"/>
          </rPr>
          <t>Account_Balance_YTD(acctdept: {Map!L400})</t>
        </r>
      </text>
    </comment>
    <comment ref="D401" authorId="0" shapeId="0" xr:uid="{EB70EE7E-3EB8-4371-9DEC-811C761CE113}">
      <text>
        <r>
          <rPr>
            <sz val="9"/>
            <color indexed="81"/>
            <rFont val="Tahoma"/>
            <family val="2"/>
          </rPr>
          <t>Account_Balance_YTD(acctdept: {Map!C401})</t>
        </r>
      </text>
    </comment>
    <comment ref="E401" authorId="0" shapeId="0" xr:uid="{FE9C2A01-7286-4BBF-9FEA-BD073339EEC6}">
      <text>
        <r>
          <rPr>
            <sz val="9"/>
            <color indexed="81"/>
            <rFont val="Tahoma"/>
            <family val="2"/>
          </rPr>
          <t>Account_Balance_YTD(acctdept: {Map!D401})</t>
        </r>
      </text>
    </comment>
    <comment ref="F401" authorId="0" shapeId="0" xr:uid="{4C427F71-E379-4336-AE12-5FE04D1052AE}">
      <text>
        <r>
          <rPr>
            <sz val="9"/>
            <color indexed="81"/>
            <rFont val="Tahoma"/>
            <family val="2"/>
          </rPr>
          <t>Account_Balance_YTD(acctdept: {Map!E401})</t>
        </r>
      </text>
    </comment>
    <comment ref="G401" authorId="0" shapeId="0" xr:uid="{6E73593B-28DD-485C-8286-700BC1945DE3}">
      <text>
        <r>
          <rPr>
            <sz val="9"/>
            <color indexed="81"/>
            <rFont val="Tahoma"/>
            <family val="2"/>
          </rPr>
          <t>Account_Balance_YTD(acctdept: {Map!F401})</t>
        </r>
      </text>
    </comment>
    <comment ref="H401" authorId="0" shapeId="0" xr:uid="{021455AF-17A0-4621-B83D-257C3B32C0DD}">
      <text>
        <r>
          <rPr>
            <sz val="9"/>
            <color indexed="81"/>
            <rFont val="Tahoma"/>
            <family val="2"/>
          </rPr>
          <t>Account_Balance_YTD(acctdept: {Map!G401})</t>
        </r>
      </text>
    </comment>
    <comment ref="I401" authorId="0" shapeId="0" xr:uid="{CB046AE7-1BE5-40B6-95DC-000C35343E37}">
      <text>
        <r>
          <rPr>
            <sz val="9"/>
            <color indexed="81"/>
            <rFont val="Tahoma"/>
            <family val="2"/>
          </rPr>
          <t>Account_Balance_YTD(acctdept: {Map!H401})</t>
        </r>
      </text>
    </comment>
    <comment ref="J401" authorId="0" shapeId="0" xr:uid="{25F874E8-8659-4C8C-BD72-1D39A5123500}">
      <text>
        <r>
          <rPr>
            <sz val="9"/>
            <color indexed="81"/>
            <rFont val="Tahoma"/>
            <family val="2"/>
          </rPr>
          <t>Account_Balance_YTD(acctdept: {Map!I401})</t>
        </r>
      </text>
    </comment>
    <comment ref="K401" authorId="0" shapeId="0" xr:uid="{A90B1927-86DE-4E6B-A5B9-3B1D271C5A1A}">
      <text>
        <r>
          <rPr>
            <sz val="9"/>
            <color indexed="81"/>
            <rFont val="Tahoma"/>
            <family val="2"/>
          </rPr>
          <t>Account_Balance_YTD(acctdept: {Map!J401})</t>
        </r>
      </text>
    </comment>
    <comment ref="L401" authorId="0" shapeId="0" xr:uid="{7AD3586A-BD4D-4531-94AB-982C6D7F5ADF}">
      <text>
        <r>
          <rPr>
            <sz val="9"/>
            <color indexed="81"/>
            <rFont val="Tahoma"/>
            <family val="2"/>
          </rPr>
          <t>Account_Balance_YTD(acctdept: {Map!K401})</t>
        </r>
      </text>
    </comment>
    <comment ref="M401" authorId="0" shapeId="0" xr:uid="{F1731B12-DDDA-4209-8C3B-D04DA03723BA}">
      <text>
        <r>
          <rPr>
            <sz val="9"/>
            <color indexed="81"/>
            <rFont val="Tahoma"/>
            <family val="2"/>
          </rPr>
          <t>Account_Balance_YTD(acctdept: {Map!L401})</t>
        </r>
      </text>
    </comment>
    <comment ref="D402" authorId="0" shapeId="0" xr:uid="{9211D640-CC67-4239-BA75-078EE50113EF}">
      <text>
        <r>
          <rPr>
            <sz val="9"/>
            <color indexed="81"/>
            <rFont val="Tahoma"/>
            <family val="2"/>
          </rPr>
          <t>Account_Balance_YTD(acctdept: {Map!C402})</t>
        </r>
      </text>
    </comment>
    <comment ref="E402" authorId="0" shapeId="0" xr:uid="{DE9291F2-1E68-4431-9FB4-0D2183B9038F}">
      <text>
        <r>
          <rPr>
            <sz val="9"/>
            <color indexed="81"/>
            <rFont val="Tahoma"/>
            <family val="2"/>
          </rPr>
          <t>Account_Balance_YTD(acctdept: {Map!D402})</t>
        </r>
      </text>
    </comment>
    <comment ref="F402" authorId="0" shapeId="0" xr:uid="{A4754626-3D41-4BD3-92B2-AAA514CA3826}">
      <text>
        <r>
          <rPr>
            <sz val="9"/>
            <color indexed="81"/>
            <rFont val="Tahoma"/>
            <family val="2"/>
          </rPr>
          <t>Account_Balance_YTD(acctdept: {Map!E402})</t>
        </r>
      </text>
    </comment>
    <comment ref="G402" authorId="0" shapeId="0" xr:uid="{5BCB57B0-B2A7-4E77-AF3D-DD17CA25EA1C}">
      <text>
        <r>
          <rPr>
            <sz val="9"/>
            <color indexed="81"/>
            <rFont val="Tahoma"/>
            <family val="2"/>
          </rPr>
          <t>Account_Balance_YTD(acctdept: {Map!F402})</t>
        </r>
      </text>
    </comment>
    <comment ref="H402" authorId="0" shapeId="0" xr:uid="{6C2E8619-A344-4A25-8916-6C389B40A935}">
      <text>
        <r>
          <rPr>
            <sz val="9"/>
            <color indexed="81"/>
            <rFont val="Tahoma"/>
            <family val="2"/>
          </rPr>
          <t>Account_Balance_YTD(acctdept: {Map!G402})</t>
        </r>
      </text>
    </comment>
    <comment ref="I402" authorId="0" shapeId="0" xr:uid="{E268668A-668B-4C41-AE23-14F615997A82}">
      <text>
        <r>
          <rPr>
            <sz val="9"/>
            <color indexed="81"/>
            <rFont val="Tahoma"/>
            <family val="2"/>
          </rPr>
          <t>Account_Balance_YTD(acctdept: {Map!H402})</t>
        </r>
      </text>
    </comment>
    <comment ref="J402" authorId="0" shapeId="0" xr:uid="{EBCFC45A-0591-4AEE-8FE4-4D8B797B0396}">
      <text>
        <r>
          <rPr>
            <sz val="9"/>
            <color indexed="81"/>
            <rFont val="Tahoma"/>
            <family val="2"/>
          </rPr>
          <t>Account_Balance_YTD(acctdept: {Map!I402})</t>
        </r>
      </text>
    </comment>
    <comment ref="K402" authorId="0" shapeId="0" xr:uid="{11BBE033-ADFF-4BF9-A147-9ABD1A10603B}">
      <text>
        <r>
          <rPr>
            <sz val="9"/>
            <color indexed="81"/>
            <rFont val="Tahoma"/>
            <family val="2"/>
          </rPr>
          <t>Account_Balance_YTD(acctdept: {Map!J402})</t>
        </r>
      </text>
    </comment>
    <comment ref="L402" authorId="0" shapeId="0" xr:uid="{01A20F19-1C53-40B7-A4DD-677F1CBC5898}">
      <text>
        <r>
          <rPr>
            <sz val="9"/>
            <color indexed="81"/>
            <rFont val="Tahoma"/>
            <family val="2"/>
          </rPr>
          <t>Account_Balance_YTD(acctdept: {Map!K402})</t>
        </r>
      </text>
    </comment>
    <comment ref="M402" authorId="0" shapeId="0" xr:uid="{FF441994-86DC-432D-857D-1600D43B4A02}">
      <text>
        <r>
          <rPr>
            <sz val="9"/>
            <color indexed="81"/>
            <rFont val="Tahoma"/>
            <family val="2"/>
          </rPr>
          <t>Account_Balance_YTD(acctdept: {Map!L402})</t>
        </r>
      </text>
    </comment>
    <comment ref="D403" authorId="0" shapeId="0" xr:uid="{9C19EB19-FAF7-4A71-9132-31AEEB2AA59D}">
      <text>
        <r>
          <rPr>
            <sz val="9"/>
            <color indexed="81"/>
            <rFont val="Tahoma"/>
            <family val="2"/>
          </rPr>
          <t>Account_Balance_YTD(acctdept: {Map!C403})</t>
        </r>
      </text>
    </comment>
    <comment ref="E403" authorId="0" shapeId="0" xr:uid="{9062DB22-16BD-4DE3-B872-D87D6EEE3193}">
      <text>
        <r>
          <rPr>
            <sz val="9"/>
            <color indexed="81"/>
            <rFont val="Tahoma"/>
            <family val="2"/>
          </rPr>
          <t>Account_Balance_YTD(acctdept: {Map!D403})</t>
        </r>
      </text>
    </comment>
    <comment ref="F403" authorId="0" shapeId="0" xr:uid="{6AC2424C-BF33-40B5-804A-AA37AD4E6D0D}">
      <text>
        <r>
          <rPr>
            <sz val="9"/>
            <color indexed="81"/>
            <rFont val="Tahoma"/>
            <family val="2"/>
          </rPr>
          <t>Account_Balance_YTD(acctdept: {Map!E403})</t>
        </r>
      </text>
    </comment>
    <comment ref="G403" authorId="0" shapeId="0" xr:uid="{E5500DA1-11FD-46A5-B75F-F260C14C65F8}">
      <text>
        <r>
          <rPr>
            <sz val="9"/>
            <color indexed="81"/>
            <rFont val="Tahoma"/>
            <family val="2"/>
          </rPr>
          <t>Account_Balance_YTD(acctdept: {Map!F403})</t>
        </r>
      </text>
    </comment>
    <comment ref="H403" authorId="0" shapeId="0" xr:uid="{50CAC4B8-33F0-422D-9B2D-262D1DE5D84D}">
      <text>
        <r>
          <rPr>
            <sz val="9"/>
            <color indexed="81"/>
            <rFont val="Tahoma"/>
            <family val="2"/>
          </rPr>
          <t>Account_Balance_YTD(acctdept: {Map!G403})</t>
        </r>
      </text>
    </comment>
    <comment ref="I403" authorId="0" shapeId="0" xr:uid="{E7E7333B-BC4E-457C-BE85-E27870D88C0D}">
      <text>
        <r>
          <rPr>
            <sz val="9"/>
            <color indexed="81"/>
            <rFont val="Tahoma"/>
            <family val="2"/>
          </rPr>
          <t>Account_Balance_YTD(acctdept: {Map!H403})</t>
        </r>
      </text>
    </comment>
    <comment ref="J403" authorId="0" shapeId="0" xr:uid="{C7DD3E9B-17F0-415E-9854-6D6F1DE5C3C4}">
      <text>
        <r>
          <rPr>
            <sz val="9"/>
            <color indexed="81"/>
            <rFont val="Tahoma"/>
            <family val="2"/>
          </rPr>
          <t>Account_Balance_YTD(acctdept: {Map!I403})</t>
        </r>
      </text>
    </comment>
    <comment ref="K403" authorId="0" shapeId="0" xr:uid="{CBCEFE6C-53C9-41E5-A79F-FB2E567EA9B9}">
      <text>
        <r>
          <rPr>
            <sz val="9"/>
            <color indexed="81"/>
            <rFont val="Tahoma"/>
            <family val="2"/>
          </rPr>
          <t>Account_Balance_YTD(acctdept: {Map!J403})</t>
        </r>
      </text>
    </comment>
    <comment ref="L403" authorId="0" shapeId="0" xr:uid="{F67AABB8-A422-40F2-9E03-2BF9811CDDD9}">
      <text>
        <r>
          <rPr>
            <sz val="9"/>
            <color indexed="81"/>
            <rFont val="Tahoma"/>
            <family val="2"/>
          </rPr>
          <t>Account_Balance_YTD(acctdept: {Map!K403})</t>
        </r>
      </text>
    </comment>
    <comment ref="M403" authorId="0" shapeId="0" xr:uid="{7FB9AD4B-FE32-45E2-A8F1-7C3419BE63CC}">
      <text>
        <r>
          <rPr>
            <sz val="9"/>
            <color indexed="81"/>
            <rFont val="Tahoma"/>
            <family val="2"/>
          </rPr>
          <t>Account_Balance_YTD(acctdept: {Map!L403})</t>
        </r>
      </text>
    </comment>
    <comment ref="D404" authorId="0" shapeId="0" xr:uid="{49D4E250-161D-4E95-8076-93FA3DF5758E}">
      <text>
        <r>
          <rPr>
            <sz val="9"/>
            <color indexed="81"/>
            <rFont val="Tahoma"/>
            <family val="2"/>
          </rPr>
          <t>Account_Balance_YTD(acctdept: {Map!C404})</t>
        </r>
      </text>
    </comment>
    <comment ref="E404" authorId="0" shapeId="0" xr:uid="{E42F092A-32D1-4063-869C-70E8EE4FF706}">
      <text>
        <r>
          <rPr>
            <sz val="9"/>
            <color indexed="81"/>
            <rFont val="Tahoma"/>
            <family val="2"/>
          </rPr>
          <t>Account_Balance_YTD(acctdept: {Map!D404})</t>
        </r>
      </text>
    </comment>
    <comment ref="F404" authorId="0" shapeId="0" xr:uid="{10DF1A68-4C7C-4E45-A704-31A8B6587540}">
      <text>
        <r>
          <rPr>
            <sz val="9"/>
            <color indexed="81"/>
            <rFont val="Tahoma"/>
            <family val="2"/>
          </rPr>
          <t>Account_Balance_YTD(acctdept: {Map!E404})</t>
        </r>
      </text>
    </comment>
    <comment ref="G404" authorId="0" shapeId="0" xr:uid="{40737D1D-4CD6-434E-BC99-7BAE9998A92A}">
      <text>
        <r>
          <rPr>
            <sz val="9"/>
            <color indexed="81"/>
            <rFont val="Tahoma"/>
            <family val="2"/>
          </rPr>
          <t>Account_Balance_YTD(acctdept: {Map!F404})</t>
        </r>
      </text>
    </comment>
    <comment ref="H404" authorId="0" shapeId="0" xr:uid="{41F7CC3A-251E-4B6D-918D-53227ED4464D}">
      <text>
        <r>
          <rPr>
            <sz val="9"/>
            <color indexed="81"/>
            <rFont val="Tahoma"/>
            <family val="2"/>
          </rPr>
          <t>Account_Balance_YTD(acctdept: {Map!G404})</t>
        </r>
      </text>
    </comment>
    <comment ref="I404" authorId="0" shapeId="0" xr:uid="{34FA7F8A-C8F4-49EF-8459-4ACFBA246128}">
      <text>
        <r>
          <rPr>
            <sz val="9"/>
            <color indexed="81"/>
            <rFont val="Tahoma"/>
            <family val="2"/>
          </rPr>
          <t>Account_Balance_YTD(acctdept: {Map!H404})</t>
        </r>
      </text>
    </comment>
    <comment ref="J404" authorId="0" shapeId="0" xr:uid="{FCA34022-60B7-4684-A02A-FCB6C4BB468A}">
      <text>
        <r>
          <rPr>
            <sz val="9"/>
            <color indexed="81"/>
            <rFont val="Tahoma"/>
            <family val="2"/>
          </rPr>
          <t>Account_Balance_YTD(acctdept: {Map!I404})</t>
        </r>
      </text>
    </comment>
    <comment ref="K404" authorId="0" shapeId="0" xr:uid="{27D69D33-4B60-4268-A725-BC25D1766BBF}">
      <text>
        <r>
          <rPr>
            <sz val="9"/>
            <color indexed="81"/>
            <rFont val="Tahoma"/>
            <family val="2"/>
          </rPr>
          <t>Account_Balance_YTD(acctdept: {Map!J404})</t>
        </r>
      </text>
    </comment>
    <comment ref="L404" authorId="0" shapeId="0" xr:uid="{6A50AE87-4FB3-42A7-92BB-888631837CB3}">
      <text>
        <r>
          <rPr>
            <sz val="9"/>
            <color indexed="81"/>
            <rFont val="Tahoma"/>
            <family val="2"/>
          </rPr>
          <t>Account_Balance_YTD(acctdept: {Map!K404})</t>
        </r>
      </text>
    </comment>
    <comment ref="M404" authorId="0" shapeId="0" xr:uid="{060161BC-870A-41CA-B990-43D7AE71C73D}">
      <text>
        <r>
          <rPr>
            <sz val="9"/>
            <color indexed="81"/>
            <rFont val="Tahoma"/>
            <family val="2"/>
          </rPr>
          <t>Account_Balance_YTD(acctdept: {Map!L404})</t>
        </r>
      </text>
    </comment>
    <comment ref="D405" authorId="0" shapeId="0" xr:uid="{101F5107-A744-4767-9D13-2931D4A814E1}">
      <text>
        <r>
          <rPr>
            <sz val="9"/>
            <color indexed="81"/>
            <rFont val="Tahoma"/>
            <family val="2"/>
          </rPr>
          <t>Account_Balance_YTD(acctdept: {Map!C405})</t>
        </r>
      </text>
    </comment>
    <comment ref="E405" authorId="0" shapeId="0" xr:uid="{D61FCD68-EAA8-4ACF-B243-9FF52077144E}">
      <text>
        <r>
          <rPr>
            <sz val="9"/>
            <color indexed="81"/>
            <rFont val="Tahoma"/>
            <family val="2"/>
          </rPr>
          <t>Account_Balance_YTD(acctdept: {Map!D405})</t>
        </r>
      </text>
    </comment>
    <comment ref="F405" authorId="0" shapeId="0" xr:uid="{85B3333A-FEF3-46DA-81CA-CCE17C7757BC}">
      <text>
        <r>
          <rPr>
            <sz val="9"/>
            <color indexed="81"/>
            <rFont val="Tahoma"/>
            <family val="2"/>
          </rPr>
          <t>Account_Balance_YTD(acctdept: {Map!E405})</t>
        </r>
      </text>
    </comment>
    <comment ref="G405" authorId="0" shapeId="0" xr:uid="{C7EBCCD8-5189-4E7A-B518-E828F8CBC6D1}">
      <text>
        <r>
          <rPr>
            <sz val="9"/>
            <color indexed="81"/>
            <rFont val="Tahoma"/>
            <family val="2"/>
          </rPr>
          <t>Account_Balance_YTD(acctdept: {Map!F405})</t>
        </r>
      </text>
    </comment>
    <comment ref="H405" authorId="0" shapeId="0" xr:uid="{534EF342-F838-4A5C-AA4B-C2AB5F191D11}">
      <text>
        <r>
          <rPr>
            <sz val="9"/>
            <color indexed="81"/>
            <rFont val="Tahoma"/>
            <family val="2"/>
          </rPr>
          <t>Account_Balance_YTD(acctdept: {Map!G405})</t>
        </r>
      </text>
    </comment>
    <comment ref="I405" authorId="0" shapeId="0" xr:uid="{EBEFE75D-7D0F-4A92-A813-2A01C8182E21}">
      <text>
        <r>
          <rPr>
            <sz val="9"/>
            <color indexed="81"/>
            <rFont val="Tahoma"/>
            <family val="2"/>
          </rPr>
          <t>Account_Balance_YTD(acctdept: {Map!H405})</t>
        </r>
      </text>
    </comment>
    <comment ref="J405" authorId="0" shapeId="0" xr:uid="{00BC25F2-C0F4-4506-817C-AC863BC146CF}">
      <text>
        <r>
          <rPr>
            <sz val="9"/>
            <color indexed="81"/>
            <rFont val="Tahoma"/>
            <family val="2"/>
          </rPr>
          <t>Account_Balance_YTD(acctdept: {Map!I405})</t>
        </r>
      </text>
    </comment>
    <comment ref="K405" authorId="0" shapeId="0" xr:uid="{5D8122E0-B986-4450-BC48-3BCE3B60639F}">
      <text>
        <r>
          <rPr>
            <sz val="9"/>
            <color indexed="81"/>
            <rFont val="Tahoma"/>
            <family val="2"/>
          </rPr>
          <t>Account_Balance_YTD(acctdept: {Map!J405})</t>
        </r>
      </text>
    </comment>
    <comment ref="L405" authorId="0" shapeId="0" xr:uid="{3382C4AB-AEC0-41A6-9AE6-5ED47CFF3602}">
      <text>
        <r>
          <rPr>
            <sz val="9"/>
            <color indexed="81"/>
            <rFont val="Tahoma"/>
            <family val="2"/>
          </rPr>
          <t>Account_Balance_YTD(acctdept: {Map!K405})</t>
        </r>
      </text>
    </comment>
    <comment ref="M405" authorId="0" shapeId="0" xr:uid="{CDB54332-8EC9-451F-AC89-43928D1D3CE8}">
      <text>
        <r>
          <rPr>
            <sz val="9"/>
            <color indexed="81"/>
            <rFont val="Tahoma"/>
            <family val="2"/>
          </rPr>
          <t>Account_Balance_YTD(acctdept: {Map!L405})</t>
        </r>
      </text>
    </comment>
    <comment ref="D406" authorId="0" shapeId="0" xr:uid="{9B895ED0-7345-4ECA-8568-8855190670B3}">
      <text>
        <r>
          <rPr>
            <sz val="9"/>
            <color indexed="81"/>
            <rFont val="Tahoma"/>
            <family val="2"/>
          </rPr>
          <t>Account_Balance_YTD(acctdept: {Map!C406})</t>
        </r>
      </text>
    </comment>
    <comment ref="E406" authorId="0" shapeId="0" xr:uid="{1EEF2A47-2037-46AD-9FDD-43228758B8D7}">
      <text>
        <r>
          <rPr>
            <sz val="9"/>
            <color indexed="81"/>
            <rFont val="Tahoma"/>
            <family val="2"/>
          </rPr>
          <t>Account_Balance_YTD(acctdept: {Map!D406})</t>
        </r>
      </text>
    </comment>
    <comment ref="F406" authorId="0" shapeId="0" xr:uid="{08BAF3A8-71F0-4E4C-8AF9-923B4FA99CAD}">
      <text>
        <r>
          <rPr>
            <sz val="9"/>
            <color indexed="81"/>
            <rFont val="Tahoma"/>
            <family val="2"/>
          </rPr>
          <t>Account_Balance_YTD(acctdept: {Map!E406})</t>
        </r>
      </text>
    </comment>
    <comment ref="G406" authorId="0" shapeId="0" xr:uid="{E0506AC3-D763-45C0-9259-E7ECFB8BF3A8}">
      <text>
        <r>
          <rPr>
            <sz val="9"/>
            <color indexed="81"/>
            <rFont val="Tahoma"/>
            <family val="2"/>
          </rPr>
          <t>Account_Balance_YTD(acctdept: {Map!F406})</t>
        </r>
      </text>
    </comment>
    <comment ref="H406" authorId="0" shapeId="0" xr:uid="{60219341-B028-4996-A773-55EF0A4613A7}">
      <text>
        <r>
          <rPr>
            <sz val="9"/>
            <color indexed="81"/>
            <rFont val="Tahoma"/>
            <family val="2"/>
          </rPr>
          <t>Account_Balance_YTD(acctdept: {Map!G406})</t>
        </r>
      </text>
    </comment>
    <comment ref="I406" authorId="0" shapeId="0" xr:uid="{98C2543A-0F84-4D26-B5C6-64A72EE8D958}">
      <text>
        <r>
          <rPr>
            <sz val="9"/>
            <color indexed="81"/>
            <rFont val="Tahoma"/>
            <family val="2"/>
          </rPr>
          <t>Account_Balance_YTD(acctdept: {Map!H406})</t>
        </r>
      </text>
    </comment>
    <comment ref="J406" authorId="0" shapeId="0" xr:uid="{C6D6746A-92B5-47F2-B650-9F52FE8BD007}">
      <text>
        <r>
          <rPr>
            <sz val="9"/>
            <color indexed="81"/>
            <rFont val="Tahoma"/>
            <family val="2"/>
          </rPr>
          <t>Account_Balance_YTD(acctdept: {Map!I406})</t>
        </r>
      </text>
    </comment>
    <comment ref="K406" authorId="0" shapeId="0" xr:uid="{A24A193A-0D90-44A9-ACB2-6E5461CF50EB}">
      <text>
        <r>
          <rPr>
            <sz val="9"/>
            <color indexed="81"/>
            <rFont val="Tahoma"/>
            <family val="2"/>
          </rPr>
          <t>Account_Balance_YTD(acctdept: {Map!J406})</t>
        </r>
      </text>
    </comment>
    <comment ref="L406" authorId="0" shapeId="0" xr:uid="{9D8DB131-367A-4628-8FC4-FCA91E1ACE0B}">
      <text>
        <r>
          <rPr>
            <sz val="9"/>
            <color indexed="81"/>
            <rFont val="Tahoma"/>
            <family val="2"/>
          </rPr>
          <t>Account_Balance_YTD(acctdept: {Map!K406})</t>
        </r>
      </text>
    </comment>
    <comment ref="M406" authorId="0" shapeId="0" xr:uid="{B258541A-1243-4D6C-8692-9235FF2AEAF8}">
      <text>
        <r>
          <rPr>
            <sz val="9"/>
            <color indexed="81"/>
            <rFont val="Tahoma"/>
            <family val="2"/>
          </rPr>
          <t>Account_Balance_YTD(acctdept: {Map!L406})</t>
        </r>
      </text>
    </comment>
    <comment ref="D407" authorId="0" shapeId="0" xr:uid="{DD925912-2C37-41D3-A355-BBDD26907EDB}">
      <text>
        <r>
          <rPr>
            <sz val="9"/>
            <color indexed="81"/>
            <rFont val="Tahoma"/>
            <family val="2"/>
          </rPr>
          <t>Account_Balance_YTD(acctdept: {Map!C407})</t>
        </r>
      </text>
    </comment>
    <comment ref="E407" authorId="0" shapeId="0" xr:uid="{D3F33B15-0192-4F59-9F50-6B2B1CA76763}">
      <text>
        <r>
          <rPr>
            <sz val="9"/>
            <color indexed="81"/>
            <rFont val="Tahoma"/>
            <family val="2"/>
          </rPr>
          <t>Account_Balance_YTD(acctdept: {Map!D407})</t>
        </r>
      </text>
    </comment>
    <comment ref="F407" authorId="0" shapeId="0" xr:uid="{D767F3F4-BB38-46C6-B92A-4DB3C97E8ABC}">
      <text>
        <r>
          <rPr>
            <sz val="9"/>
            <color indexed="81"/>
            <rFont val="Tahoma"/>
            <family val="2"/>
          </rPr>
          <t>Account_Balance_YTD(acctdept: {Map!E407})</t>
        </r>
      </text>
    </comment>
    <comment ref="G407" authorId="0" shapeId="0" xr:uid="{B6BCEA3C-CBE6-424C-8625-A66D1F9CCD48}">
      <text>
        <r>
          <rPr>
            <sz val="9"/>
            <color indexed="81"/>
            <rFont val="Tahoma"/>
            <family val="2"/>
          </rPr>
          <t>Account_Balance_YTD(acctdept: {Map!F407})</t>
        </r>
      </text>
    </comment>
    <comment ref="H407" authorId="0" shapeId="0" xr:uid="{354199DB-3585-490C-81EB-58FF12FA94CD}">
      <text>
        <r>
          <rPr>
            <sz val="9"/>
            <color indexed="81"/>
            <rFont val="Tahoma"/>
            <family val="2"/>
          </rPr>
          <t>Account_Balance_YTD(acctdept: {Map!G407})</t>
        </r>
      </text>
    </comment>
    <comment ref="I407" authorId="0" shapeId="0" xr:uid="{79109F6F-587E-4F1D-A0CF-366B23218E1B}">
      <text>
        <r>
          <rPr>
            <sz val="9"/>
            <color indexed="81"/>
            <rFont val="Tahoma"/>
            <family val="2"/>
          </rPr>
          <t>Account_Balance_YTD(acctdept: {Map!H407})</t>
        </r>
      </text>
    </comment>
    <comment ref="J407" authorId="0" shapeId="0" xr:uid="{EF591902-EFB7-41BE-B312-1D51522339C8}">
      <text>
        <r>
          <rPr>
            <sz val="9"/>
            <color indexed="81"/>
            <rFont val="Tahoma"/>
            <family val="2"/>
          </rPr>
          <t>Account_Balance_YTD(acctdept: {Map!I407})</t>
        </r>
      </text>
    </comment>
    <comment ref="K407" authorId="0" shapeId="0" xr:uid="{4533427A-F067-4CC3-8934-EDF9386CF25B}">
      <text>
        <r>
          <rPr>
            <sz val="9"/>
            <color indexed="81"/>
            <rFont val="Tahoma"/>
            <family val="2"/>
          </rPr>
          <t>Account_Balance_YTD(acctdept: {Map!J407})</t>
        </r>
      </text>
    </comment>
    <comment ref="L407" authorId="0" shapeId="0" xr:uid="{F118D42D-EC23-4E2D-9161-7D4A3B880E25}">
      <text>
        <r>
          <rPr>
            <sz val="9"/>
            <color indexed="81"/>
            <rFont val="Tahoma"/>
            <family val="2"/>
          </rPr>
          <t>Account_Balance_YTD(acctdept: {Map!K407})</t>
        </r>
      </text>
    </comment>
    <comment ref="M407" authorId="0" shapeId="0" xr:uid="{942F6684-F48F-4B5D-971E-DDFC55A3203F}">
      <text>
        <r>
          <rPr>
            <sz val="9"/>
            <color indexed="81"/>
            <rFont val="Tahoma"/>
            <family val="2"/>
          </rPr>
          <t>Account_Balance_YTD(acctdept: {Map!L407})</t>
        </r>
      </text>
    </comment>
    <comment ref="D408" authorId="0" shapeId="0" xr:uid="{21AFB99E-058E-45A4-9698-59695EE85B56}">
      <text>
        <r>
          <rPr>
            <sz val="9"/>
            <color indexed="81"/>
            <rFont val="Tahoma"/>
            <family val="2"/>
          </rPr>
          <t>Account_Balance_YTD(acctdept: {Map!C408})</t>
        </r>
      </text>
    </comment>
    <comment ref="E408" authorId="0" shapeId="0" xr:uid="{71DB6504-2ACF-4862-A984-7DEB7E04476D}">
      <text>
        <r>
          <rPr>
            <sz val="9"/>
            <color indexed="81"/>
            <rFont val="Tahoma"/>
            <family val="2"/>
          </rPr>
          <t>Account_Balance_YTD(acctdept: {Map!D408})</t>
        </r>
      </text>
    </comment>
    <comment ref="F408" authorId="0" shapeId="0" xr:uid="{8B2C3902-03FB-4005-901E-32D08C587DC9}">
      <text>
        <r>
          <rPr>
            <sz val="9"/>
            <color indexed="81"/>
            <rFont val="Tahoma"/>
            <family val="2"/>
          </rPr>
          <t>Account_Balance_YTD(acctdept: {Map!E408})</t>
        </r>
      </text>
    </comment>
    <comment ref="G408" authorId="0" shapeId="0" xr:uid="{1319C34E-047A-42CA-858A-4E052B2A69AE}">
      <text>
        <r>
          <rPr>
            <sz val="9"/>
            <color indexed="81"/>
            <rFont val="Tahoma"/>
            <family val="2"/>
          </rPr>
          <t>Account_Balance_YTD(acctdept: {Map!F408})</t>
        </r>
      </text>
    </comment>
    <comment ref="H408" authorId="0" shapeId="0" xr:uid="{A87CD392-12F3-49C6-96EB-79769ED7394A}">
      <text>
        <r>
          <rPr>
            <sz val="9"/>
            <color indexed="81"/>
            <rFont val="Tahoma"/>
            <family val="2"/>
          </rPr>
          <t>Account_Balance_YTD(acctdept: {Map!G408})</t>
        </r>
      </text>
    </comment>
    <comment ref="I408" authorId="0" shapeId="0" xr:uid="{C9B12779-234B-42A5-B369-5B0863A5954B}">
      <text>
        <r>
          <rPr>
            <sz val="9"/>
            <color indexed="81"/>
            <rFont val="Tahoma"/>
            <family val="2"/>
          </rPr>
          <t>Account_Balance_YTD(acctdept: {Map!H408})</t>
        </r>
      </text>
    </comment>
    <comment ref="J408" authorId="0" shapeId="0" xr:uid="{E55C03BB-7599-4A26-BF77-E8D82FE2738D}">
      <text>
        <r>
          <rPr>
            <sz val="9"/>
            <color indexed="81"/>
            <rFont val="Tahoma"/>
            <family val="2"/>
          </rPr>
          <t>Account_Balance_YTD(acctdept: {Map!I408})</t>
        </r>
      </text>
    </comment>
    <comment ref="K408" authorId="0" shapeId="0" xr:uid="{4F097384-FA53-4A53-8006-ABC862E22B01}">
      <text>
        <r>
          <rPr>
            <sz val="9"/>
            <color indexed="81"/>
            <rFont val="Tahoma"/>
            <family val="2"/>
          </rPr>
          <t>Account_Balance_YTD(acctdept: {Map!J408})</t>
        </r>
      </text>
    </comment>
    <comment ref="L408" authorId="0" shapeId="0" xr:uid="{1BE084DF-1138-4F39-9FF0-AF2963F52A97}">
      <text>
        <r>
          <rPr>
            <sz val="9"/>
            <color indexed="81"/>
            <rFont val="Tahoma"/>
            <family val="2"/>
          </rPr>
          <t>Account_Balance_YTD(acctdept: {Map!K408})</t>
        </r>
      </text>
    </comment>
    <comment ref="M408" authorId="0" shapeId="0" xr:uid="{817311E4-B476-44BD-8D77-E50573A49F4A}">
      <text>
        <r>
          <rPr>
            <sz val="9"/>
            <color indexed="81"/>
            <rFont val="Tahoma"/>
            <family val="2"/>
          </rPr>
          <t>Account_Balance_YTD(acctdept: {Map!L408})</t>
        </r>
      </text>
    </comment>
    <comment ref="D409" authorId="0" shapeId="0" xr:uid="{8E1DBAFA-1DCC-4520-AC88-542E2A478FAC}">
      <text>
        <r>
          <rPr>
            <sz val="9"/>
            <color indexed="81"/>
            <rFont val="Tahoma"/>
            <family val="2"/>
          </rPr>
          <t>Account_Balance_YTD(acctdept: {Map!C409})</t>
        </r>
      </text>
    </comment>
    <comment ref="E409" authorId="0" shapeId="0" xr:uid="{190EEAA2-97BA-43C4-A2D8-EB87565FDFF5}">
      <text>
        <r>
          <rPr>
            <sz val="9"/>
            <color indexed="81"/>
            <rFont val="Tahoma"/>
            <family val="2"/>
          </rPr>
          <t>Account_Balance_YTD(acctdept: {Map!D409})</t>
        </r>
      </text>
    </comment>
    <comment ref="F409" authorId="0" shapeId="0" xr:uid="{3666C4EC-0225-4920-B23E-57D3AD587697}">
      <text>
        <r>
          <rPr>
            <sz val="9"/>
            <color indexed="81"/>
            <rFont val="Tahoma"/>
            <family val="2"/>
          </rPr>
          <t>Account_Balance_YTD(acctdept: {Map!E409})</t>
        </r>
      </text>
    </comment>
    <comment ref="G409" authorId="0" shapeId="0" xr:uid="{C8C05F88-2A27-4C24-81A9-38D7712E7745}">
      <text>
        <r>
          <rPr>
            <sz val="9"/>
            <color indexed="81"/>
            <rFont val="Tahoma"/>
            <family val="2"/>
          </rPr>
          <t>Account_Balance_YTD(acctdept: {Map!F409})</t>
        </r>
      </text>
    </comment>
    <comment ref="H409" authorId="0" shapeId="0" xr:uid="{93668524-602F-4BF0-A440-9AA4918ADE39}">
      <text>
        <r>
          <rPr>
            <sz val="9"/>
            <color indexed="81"/>
            <rFont val="Tahoma"/>
            <family val="2"/>
          </rPr>
          <t>Account_Balance_YTD(acctdept: {Map!G409})</t>
        </r>
      </text>
    </comment>
    <comment ref="I409" authorId="0" shapeId="0" xr:uid="{F1AD849F-02DE-4E03-A79A-217CBD6B0172}">
      <text>
        <r>
          <rPr>
            <sz val="9"/>
            <color indexed="81"/>
            <rFont val="Tahoma"/>
            <family val="2"/>
          </rPr>
          <t>Account_Balance_YTD(acctdept: {Map!H409})</t>
        </r>
      </text>
    </comment>
    <comment ref="J409" authorId="0" shapeId="0" xr:uid="{8B733208-928D-4B43-80C3-B2CAB6161EA9}">
      <text>
        <r>
          <rPr>
            <sz val="9"/>
            <color indexed="81"/>
            <rFont val="Tahoma"/>
            <family val="2"/>
          </rPr>
          <t>Account_Balance_YTD(acctdept: {Map!I409})</t>
        </r>
      </text>
    </comment>
    <comment ref="K409" authorId="0" shapeId="0" xr:uid="{2D555C78-8760-4F4D-9803-331CA6EAA123}">
      <text>
        <r>
          <rPr>
            <sz val="9"/>
            <color indexed="81"/>
            <rFont val="Tahoma"/>
            <family val="2"/>
          </rPr>
          <t>Account_Balance_YTD(acctdept: {Map!J409})</t>
        </r>
      </text>
    </comment>
    <comment ref="L409" authorId="0" shapeId="0" xr:uid="{4B14075E-2B67-47CA-B53E-038F9A5363D0}">
      <text>
        <r>
          <rPr>
            <sz val="9"/>
            <color indexed="81"/>
            <rFont val="Tahoma"/>
            <family val="2"/>
          </rPr>
          <t>Account_Balance_YTD(acctdept: {Map!K409})</t>
        </r>
      </text>
    </comment>
    <comment ref="M409" authorId="0" shapeId="0" xr:uid="{5ECF4A7E-973F-4AA6-BBA8-3F06E332E5CA}">
      <text>
        <r>
          <rPr>
            <sz val="9"/>
            <color indexed="81"/>
            <rFont val="Tahoma"/>
            <family val="2"/>
          </rPr>
          <t>Account_Balance_YTD(acctdept: {Map!L409})</t>
        </r>
      </text>
    </comment>
    <comment ref="D410" authorId="0" shapeId="0" xr:uid="{F206EDB2-715B-4BF0-8EF0-AC43F9C8BC9C}">
      <text>
        <r>
          <rPr>
            <sz val="9"/>
            <color indexed="81"/>
            <rFont val="Tahoma"/>
            <family val="2"/>
          </rPr>
          <t>Account_Balance_YTD(acctdept: {Map!C410})</t>
        </r>
      </text>
    </comment>
    <comment ref="E410" authorId="0" shapeId="0" xr:uid="{E27BCC7A-3E00-4108-8104-A99B8D88316B}">
      <text>
        <r>
          <rPr>
            <sz val="9"/>
            <color indexed="81"/>
            <rFont val="Tahoma"/>
            <family val="2"/>
          </rPr>
          <t>Account_Balance_YTD(acctdept: {Map!D410})</t>
        </r>
      </text>
    </comment>
    <comment ref="F410" authorId="0" shapeId="0" xr:uid="{E73238FA-13F1-4729-9AAC-687A9CFA577C}">
      <text>
        <r>
          <rPr>
            <sz val="9"/>
            <color indexed="81"/>
            <rFont val="Tahoma"/>
            <family val="2"/>
          </rPr>
          <t>Account_Balance_YTD(acctdept: {Map!E410})</t>
        </r>
      </text>
    </comment>
    <comment ref="G410" authorId="0" shapeId="0" xr:uid="{E4D6B6B6-5BBB-4156-BF03-342618244966}">
      <text>
        <r>
          <rPr>
            <sz val="9"/>
            <color indexed="81"/>
            <rFont val="Tahoma"/>
            <family val="2"/>
          </rPr>
          <t>Account_Balance_YTD(acctdept: {Map!F410})</t>
        </r>
      </text>
    </comment>
    <comment ref="H410" authorId="0" shapeId="0" xr:uid="{4373CC1E-8E0A-4626-81B8-A8A368834CE9}">
      <text>
        <r>
          <rPr>
            <sz val="9"/>
            <color indexed="81"/>
            <rFont val="Tahoma"/>
            <family val="2"/>
          </rPr>
          <t>Account_Balance_YTD(acctdept: {Map!G410})</t>
        </r>
      </text>
    </comment>
    <comment ref="I410" authorId="0" shapeId="0" xr:uid="{3FB46BDF-8BF7-4C2B-8F9F-1B51129F2E13}">
      <text>
        <r>
          <rPr>
            <sz val="9"/>
            <color indexed="81"/>
            <rFont val="Tahoma"/>
            <family val="2"/>
          </rPr>
          <t>Account_Balance_YTD(acctdept: {Map!H410})</t>
        </r>
      </text>
    </comment>
    <comment ref="J410" authorId="0" shapeId="0" xr:uid="{190A8F00-DC6E-424C-B8E8-61424E84FAA9}">
      <text>
        <r>
          <rPr>
            <sz val="9"/>
            <color indexed="81"/>
            <rFont val="Tahoma"/>
            <family val="2"/>
          </rPr>
          <t>Account_Balance_YTD(acctdept: {Map!I410})</t>
        </r>
      </text>
    </comment>
    <comment ref="K410" authorId="0" shapeId="0" xr:uid="{D48993A6-BE7B-48C8-A10D-AC2E5F012D8E}">
      <text>
        <r>
          <rPr>
            <sz val="9"/>
            <color indexed="81"/>
            <rFont val="Tahoma"/>
            <family val="2"/>
          </rPr>
          <t>Account_Balance_YTD(acctdept: {Map!J410})</t>
        </r>
      </text>
    </comment>
    <comment ref="L410" authorId="0" shapeId="0" xr:uid="{AC9B2740-FEBA-45DA-BE1D-0CADC1A30BCE}">
      <text>
        <r>
          <rPr>
            <sz val="9"/>
            <color indexed="81"/>
            <rFont val="Tahoma"/>
            <family val="2"/>
          </rPr>
          <t>Account_Balance_YTD(acctdept: {Map!K410})</t>
        </r>
      </text>
    </comment>
    <comment ref="M410" authorId="0" shapeId="0" xr:uid="{F709D332-07BD-470D-AA7C-824C198CC3BE}">
      <text>
        <r>
          <rPr>
            <sz val="9"/>
            <color indexed="81"/>
            <rFont val="Tahoma"/>
            <family val="2"/>
          </rPr>
          <t>Account_Balance_YTD(acctdept: {Map!L410})</t>
        </r>
      </text>
    </comment>
    <comment ref="D411" authorId="0" shapeId="0" xr:uid="{87F10556-A9DB-42BA-BCA3-AD8DA29B601A}">
      <text>
        <r>
          <rPr>
            <sz val="9"/>
            <color indexed="81"/>
            <rFont val="Tahoma"/>
            <family val="2"/>
          </rPr>
          <t>Account_Balance_YTD(acctdept: {Map!C411})</t>
        </r>
      </text>
    </comment>
    <comment ref="E411" authorId="0" shapeId="0" xr:uid="{DFF62F8F-BCFB-49BC-AC0D-5BB485B221ED}">
      <text>
        <r>
          <rPr>
            <sz val="9"/>
            <color indexed="81"/>
            <rFont val="Tahoma"/>
            <family val="2"/>
          </rPr>
          <t>Account_Balance_YTD(acctdept: {Map!D411})</t>
        </r>
      </text>
    </comment>
    <comment ref="F411" authorId="0" shapeId="0" xr:uid="{3E6553E4-1F80-4CAC-92AA-3F7B179D2543}">
      <text>
        <r>
          <rPr>
            <sz val="9"/>
            <color indexed="81"/>
            <rFont val="Tahoma"/>
            <family val="2"/>
          </rPr>
          <t>Account_Balance_YTD(acctdept: {Map!E411})</t>
        </r>
      </text>
    </comment>
    <comment ref="G411" authorId="0" shapeId="0" xr:uid="{E9387B7D-D26E-451B-A6D5-9635CD0CCE80}">
      <text>
        <r>
          <rPr>
            <sz val="9"/>
            <color indexed="81"/>
            <rFont val="Tahoma"/>
            <family val="2"/>
          </rPr>
          <t>Account_Balance_YTD(acctdept: {Map!F411})</t>
        </r>
      </text>
    </comment>
    <comment ref="H411" authorId="0" shapeId="0" xr:uid="{FCBD04A0-67E6-40E6-A602-E0047035663E}">
      <text>
        <r>
          <rPr>
            <sz val="9"/>
            <color indexed="81"/>
            <rFont val="Tahoma"/>
            <family val="2"/>
          </rPr>
          <t>Account_Balance_YTD(acctdept: {Map!G411})</t>
        </r>
      </text>
    </comment>
    <comment ref="I411" authorId="0" shapeId="0" xr:uid="{B7C3AE1A-7D59-4E6F-9C69-D80CBB6421A2}">
      <text>
        <r>
          <rPr>
            <sz val="9"/>
            <color indexed="81"/>
            <rFont val="Tahoma"/>
            <family val="2"/>
          </rPr>
          <t>Account_Balance_YTD(acctdept: {Map!H411})</t>
        </r>
      </text>
    </comment>
    <comment ref="J411" authorId="0" shapeId="0" xr:uid="{3805B158-7FAC-494A-B6B4-4EA9B5E23335}">
      <text>
        <r>
          <rPr>
            <sz val="9"/>
            <color indexed="81"/>
            <rFont val="Tahoma"/>
            <family val="2"/>
          </rPr>
          <t>Account_Balance_YTD(acctdept: {Map!I411})</t>
        </r>
      </text>
    </comment>
    <comment ref="K411" authorId="0" shapeId="0" xr:uid="{CD83E434-0338-4FD2-8DDE-A8828D91094D}">
      <text>
        <r>
          <rPr>
            <sz val="9"/>
            <color indexed="81"/>
            <rFont val="Tahoma"/>
            <family val="2"/>
          </rPr>
          <t>Account_Balance_YTD(acctdept: {Map!J411})</t>
        </r>
      </text>
    </comment>
    <comment ref="L411" authorId="0" shapeId="0" xr:uid="{6EF9C42F-107C-438E-B882-14BC62292BDA}">
      <text>
        <r>
          <rPr>
            <sz val="9"/>
            <color indexed="81"/>
            <rFont val="Tahoma"/>
            <family val="2"/>
          </rPr>
          <t>Account_Balance_YTD(acctdept: {Map!K411})</t>
        </r>
      </text>
    </comment>
    <comment ref="M411" authorId="0" shapeId="0" xr:uid="{AE266CFB-0B33-4677-8D52-5E2871A0592D}">
      <text>
        <r>
          <rPr>
            <sz val="9"/>
            <color indexed="81"/>
            <rFont val="Tahoma"/>
            <family val="2"/>
          </rPr>
          <t>Account_Balance_YTD(acctdept: {Map!L411})</t>
        </r>
      </text>
    </comment>
    <comment ref="D412" authorId="0" shapeId="0" xr:uid="{B93533E6-0AC4-49E7-90A8-F566CC0B66E3}">
      <text>
        <r>
          <rPr>
            <sz val="9"/>
            <color indexed="81"/>
            <rFont val="Tahoma"/>
            <family val="2"/>
          </rPr>
          <t>Account_Balance_YTD(acctdept: {Map!C412})</t>
        </r>
      </text>
    </comment>
    <comment ref="E412" authorId="0" shapeId="0" xr:uid="{5FBE222D-A37C-4D80-A6A3-B315AACD87A2}">
      <text>
        <r>
          <rPr>
            <sz val="9"/>
            <color indexed="81"/>
            <rFont val="Tahoma"/>
            <family val="2"/>
          </rPr>
          <t>Account_Balance_YTD(acctdept: {Map!D412})</t>
        </r>
      </text>
    </comment>
    <comment ref="F412" authorId="0" shapeId="0" xr:uid="{07526832-4444-4CF8-A603-54E17792E55B}">
      <text>
        <r>
          <rPr>
            <sz val="9"/>
            <color indexed="81"/>
            <rFont val="Tahoma"/>
            <family val="2"/>
          </rPr>
          <t>Account_Balance_YTD(acctdept: {Map!E412})</t>
        </r>
      </text>
    </comment>
    <comment ref="G412" authorId="0" shapeId="0" xr:uid="{E4B48C07-F8FF-4B90-9DD5-526E0A592A64}">
      <text>
        <r>
          <rPr>
            <sz val="9"/>
            <color indexed="81"/>
            <rFont val="Tahoma"/>
            <family val="2"/>
          </rPr>
          <t>Account_Balance_YTD(acctdept: {Map!F412})</t>
        </r>
      </text>
    </comment>
    <comment ref="H412" authorId="0" shapeId="0" xr:uid="{3B9C941B-957B-40BA-952C-5B95E58A4E4A}">
      <text>
        <r>
          <rPr>
            <sz val="9"/>
            <color indexed="81"/>
            <rFont val="Tahoma"/>
            <family val="2"/>
          </rPr>
          <t>Account_Balance_YTD(acctdept: {Map!G412})</t>
        </r>
      </text>
    </comment>
    <comment ref="I412" authorId="0" shapeId="0" xr:uid="{D6ACD31A-B2FC-4454-8668-CC19C9CAB037}">
      <text>
        <r>
          <rPr>
            <sz val="9"/>
            <color indexed="81"/>
            <rFont val="Tahoma"/>
            <family val="2"/>
          </rPr>
          <t>Account_Balance_YTD(acctdept: {Map!H412})</t>
        </r>
      </text>
    </comment>
    <comment ref="J412" authorId="0" shapeId="0" xr:uid="{CB686869-7980-4934-8B0C-E36D435F2F28}">
      <text>
        <r>
          <rPr>
            <sz val="9"/>
            <color indexed="81"/>
            <rFont val="Tahoma"/>
            <family val="2"/>
          </rPr>
          <t>Account_Balance_YTD(acctdept: {Map!I412})</t>
        </r>
      </text>
    </comment>
    <comment ref="K412" authorId="0" shapeId="0" xr:uid="{81843C7D-EE44-44FE-BE2C-9DCBE3640848}">
      <text>
        <r>
          <rPr>
            <sz val="9"/>
            <color indexed="81"/>
            <rFont val="Tahoma"/>
            <family val="2"/>
          </rPr>
          <t>Account_Balance_YTD(acctdept: {Map!J412})</t>
        </r>
      </text>
    </comment>
    <comment ref="L412" authorId="0" shapeId="0" xr:uid="{4C4FDFC0-5FC9-4912-BEB5-9C3117F6E912}">
      <text>
        <r>
          <rPr>
            <sz val="9"/>
            <color indexed="81"/>
            <rFont val="Tahoma"/>
            <family val="2"/>
          </rPr>
          <t>Account_Balance_YTD(acctdept: {Map!K412})</t>
        </r>
      </text>
    </comment>
    <comment ref="M412" authorId="0" shapeId="0" xr:uid="{894BF0D1-B634-48FF-9C83-39443091B4F5}">
      <text>
        <r>
          <rPr>
            <sz val="9"/>
            <color indexed="81"/>
            <rFont val="Tahoma"/>
            <family val="2"/>
          </rPr>
          <t>Account_Balance_YTD(acctdept: {Map!L412})</t>
        </r>
      </text>
    </comment>
    <comment ref="D413" authorId="0" shapeId="0" xr:uid="{A3F48132-559D-48ED-BDD1-692357F06C4F}">
      <text>
        <r>
          <rPr>
            <sz val="9"/>
            <color indexed="81"/>
            <rFont val="Tahoma"/>
            <family val="2"/>
          </rPr>
          <t>Account_Balance_YTD(acctdept: {Map!C413})</t>
        </r>
      </text>
    </comment>
    <comment ref="E413" authorId="0" shapeId="0" xr:uid="{A953792F-1401-44DB-9A4E-537F086680B1}">
      <text>
        <r>
          <rPr>
            <sz val="9"/>
            <color indexed="81"/>
            <rFont val="Tahoma"/>
            <family val="2"/>
          </rPr>
          <t>Account_Balance_YTD(acctdept: {Map!D413})</t>
        </r>
      </text>
    </comment>
    <comment ref="F413" authorId="0" shapeId="0" xr:uid="{66DE6049-FB8D-49A6-B8F6-6DAF921F24DF}">
      <text>
        <r>
          <rPr>
            <sz val="9"/>
            <color indexed="81"/>
            <rFont val="Tahoma"/>
            <family val="2"/>
          </rPr>
          <t>Account_Balance_YTD(acctdept: {Map!E413})</t>
        </r>
      </text>
    </comment>
    <comment ref="G413" authorId="0" shapeId="0" xr:uid="{1B95045C-174F-42D9-9055-81C7D2D461CD}">
      <text>
        <r>
          <rPr>
            <sz val="9"/>
            <color indexed="81"/>
            <rFont val="Tahoma"/>
            <family val="2"/>
          </rPr>
          <t>Account_Balance_YTD(acctdept: {Map!F413})</t>
        </r>
      </text>
    </comment>
    <comment ref="H413" authorId="0" shapeId="0" xr:uid="{EDAC2B7F-82AC-4B75-8FE7-EB0DA65CB537}">
      <text>
        <r>
          <rPr>
            <sz val="9"/>
            <color indexed="81"/>
            <rFont val="Tahoma"/>
            <family val="2"/>
          </rPr>
          <t>Account_Balance_YTD(acctdept: {Map!G413})</t>
        </r>
      </text>
    </comment>
    <comment ref="I413" authorId="0" shapeId="0" xr:uid="{D484F9D6-A17B-4DAB-AA64-7493702860AD}">
      <text>
        <r>
          <rPr>
            <sz val="9"/>
            <color indexed="81"/>
            <rFont val="Tahoma"/>
            <family val="2"/>
          </rPr>
          <t>Account_Balance_YTD(acctdept: {Map!H413})</t>
        </r>
      </text>
    </comment>
    <comment ref="J413" authorId="0" shapeId="0" xr:uid="{C2C04596-9AAF-44E7-A2C8-CEBCB9DD7E40}">
      <text>
        <r>
          <rPr>
            <sz val="9"/>
            <color indexed="81"/>
            <rFont val="Tahoma"/>
            <family val="2"/>
          </rPr>
          <t>Account_Balance_YTD(acctdept: {Map!I413})</t>
        </r>
      </text>
    </comment>
    <comment ref="K413" authorId="0" shapeId="0" xr:uid="{017CE321-53A8-44F1-BFAA-C2A30AA2DBE4}">
      <text>
        <r>
          <rPr>
            <sz val="9"/>
            <color indexed="81"/>
            <rFont val="Tahoma"/>
            <family val="2"/>
          </rPr>
          <t>Account_Balance_YTD(acctdept: {Map!J413})</t>
        </r>
      </text>
    </comment>
    <comment ref="L413" authorId="0" shapeId="0" xr:uid="{CBA2596A-6FF4-4072-BFF9-57D340F6F4E6}">
      <text>
        <r>
          <rPr>
            <sz val="9"/>
            <color indexed="81"/>
            <rFont val="Tahoma"/>
            <family val="2"/>
          </rPr>
          <t>Account_Balance_YTD(acctdept: {Map!K413})</t>
        </r>
      </text>
    </comment>
    <comment ref="M413" authorId="0" shapeId="0" xr:uid="{8BF74C3A-0B3E-49A4-9645-8CC0DAD7719A}">
      <text>
        <r>
          <rPr>
            <sz val="9"/>
            <color indexed="81"/>
            <rFont val="Tahoma"/>
            <family val="2"/>
          </rPr>
          <t>Account_Balance_YTD(acctdept: {Map!L413})</t>
        </r>
      </text>
    </comment>
    <comment ref="D414" authorId="0" shapeId="0" xr:uid="{56E78D01-A088-4521-94D1-66B3245BF078}">
      <text>
        <r>
          <rPr>
            <sz val="9"/>
            <color indexed="81"/>
            <rFont val="Tahoma"/>
            <family val="2"/>
          </rPr>
          <t>Account_Balance_YTD(acctdept: {Map!C414})</t>
        </r>
      </text>
    </comment>
    <comment ref="E414" authorId="0" shapeId="0" xr:uid="{25CCCFA0-CD1D-44CA-86D5-491B8D446221}">
      <text>
        <r>
          <rPr>
            <sz val="9"/>
            <color indexed="81"/>
            <rFont val="Tahoma"/>
            <family val="2"/>
          </rPr>
          <t>Account_Balance_YTD(acctdept: {Map!D414})</t>
        </r>
      </text>
    </comment>
    <comment ref="F414" authorId="0" shapeId="0" xr:uid="{75201EC6-3227-4E54-B348-73391423885F}">
      <text>
        <r>
          <rPr>
            <sz val="9"/>
            <color indexed="81"/>
            <rFont val="Tahoma"/>
            <family val="2"/>
          </rPr>
          <t>Account_Balance_YTD(acctdept: {Map!E414})</t>
        </r>
      </text>
    </comment>
    <comment ref="G414" authorId="0" shapeId="0" xr:uid="{73389A0E-882D-4BD1-8A9E-33C499ABA3C8}">
      <text>
        <r>
          <rPr>
            <sz val="9"/>
            <color indexed="81"/>
            <rFont val="Tahoma"/>
            <family val="2"/>
          </rPr>
          <t>Account_Balance_YTD(acctdept: {Map!F414})</t>
        </r>
      </text>
    </comment>
    <comment ref="H414" authorId="0" shapeId="0" xr:uid="{673EA36B-7E77-4688-A671-D6875BB79007}">
      <text>
        <r>
          <rPr>
            <sz val="9"/>
            <color indexed="81"/>
            <rFont val="Tahoma"/>
            <family val="2"/>
          </rPr>
          <t>Account_Balance_YTD(acctdept: {Map!G414})</t>
        </r>
      </text>
    </comment>
    <comment ref="I414" authorId="0" shapeId="0" xr:uid="{E5AE3B4B-6D59-4627-B627-CD02B7F1D7B3}">
      <text>
        <r>
          <rPr>
            <sz val="9"/>
            <color indexed="81"/>
            <rFont val="Tahoma"/>
            <family val="2"/>
          </rPr>
          <t>Account_Balance_YTD(acctdept: {Map!H414})</t>
        </r>
      </text>
    </comment>
    <comment ref="J414" authorId="0" shapeId="0" xr:uid="{AB39B46C-C437-45A7-B6A6-C58A36F2F8E9}">
      <text>
        <r>
          <rPr>
            <sz val="9"/>
            <color indexed="81"/>
            <rFont val="Tahoma"/>
            <family val="2"/>
          </rPr>
          <t>Account_Balance_YTD(acctdept: {Map!I414})</t>
        </r>
      </text>
    </comment>
    <comment ref="K414" authorId="0" shapeId="0" xr:uid="{0789200D-9F9D-406C-9D8A-C8EE9FF7D6C1}">
      <text>
        <r>
          <rPr>
            <sz val="9"/>
            <color indexed="81"/>
            <rFont val="Tahoma"/>
            <family val="2"/>
          </rPr>
          <t>Account_Balance_YTD(acctdept: {Map!J414})</t>
        </r>
      </text>
    </comment>
    <comment ref="L414" authorId="0" shapeId="0" xr:uid="{011AF1D6-19F3-4E6A-B20A-966D0D2C5FFE}">
      <text>
        <r>
          <rPr>
            <sz val="9"/>
            <color indexed="81"/>
            <rFont val="Tahoma"/>
            <family val="2"/>
          </rPr>
          <t>Account_Balance_YTD(acctdept: {Map!K414})</t>
        </r>
      </text>
    </comment>
    <comment ref="M414" authorId="0" shapeId="0" xr:uid="{6D114B1A-8F05-4C6D-8BE5-4A461D2821C5}">
      <text>
        <r>
          <rPr>
            <sz val="9"/>
            <color indexed="81"/>
            <rFont val="Tahoma"/>
            <family val="2"/>
          </rPr>
          <t>Account_Balance_YTD(acctdept: {Map!L414})</t>
        </r>
      </text>
    </comment>
    <comment ref="D415" authorId="0" shapeId="0" xr:uid="{C6125E2A-E306-4890-9B03-6C082A00817A}">
      <text>
        <r>
          <rPr>
            <sz val="9"/>
            <color indexed="81"/>
            <rFont val="Tahoma"/>
            <family val="2"/>
          </rPr>
          <t>Account_Balance_YTD(acctdept: {Map!C415})</t>
        </r>
      </text>
    </comment>
    <comment ref="E415" authorId="0" shapeId="0" xr:uid="{ED4B4BB0-31B2-4F7B-AEAC-F10858112991}">
      <text>
        <r>
          <rPr>
            <sz val="9"/>
            <color indexed="81"/>
            <rFont val="Tahoma"/>
            <family val="2"/>
          </rPr>
          <t>Account_Balance_YTD(acctdept: {Map!D415})</t>
        </r>
      </text>
    </comment>
    <comment ref="F415" authorId="0" shapeId="0" xr:uid="{858A6623-0216-4A59-8BBA-5F58F080D70B}">
      <text>
        <r>
          <rPr>
            <sz val="9"/>
            <color indexed="81"/>
            <rFont val="Tahoma"/>
            <family val="2"/>
          </rPr>
          <t>Account_Balance_YTD(acctdept: {Map!E415})</t>
        </r>
      </text>
    </comment>
    <comment ref="G415" authorId="0" shapeId="0" xr:uid="{305C57A5-EB49-4129-B983-762F050C97F5}">
      <text>
        <r>
          <rPr>
            <sz val="9"/>
            <color indexed="81"/>
            <rFont val="Tahoma"/>
            <family val="2"/>
          </rPr>
          <t>Account_Balance_YTD(acctdept: {Map!F415})</t>
        </r>
      </text>
    </comment>
    <comment ref="H415" authorId="0" shapeId="0" xr:uid="{4B6A7F2D-2AE8-4EC7-AEAA-547ACA8E0600}">
      <text>
        <r>
          <rPr>
            <sz val="9"/>
            <color indexed="81"/>
            <rFont val="Tahoma"/>
            <family val="2"/>
          </rPr>
          <t>Account_Balance_YTD(acctdept: {Map!G415})</t>
        </r>
      </text>
    </comment>
    <comment ref="I415" authorId="0" shapeId="0" xr:uid="{BCA019EB-4DDE-4850-ADB1-7274EB4539F9}">
      <text>
        <r>
          <rPr>
            <sz val="9"/>
            <color indexed="81"/>
            <rFont val="Tahoma"/>
            <family val="2"/>
          </rPr>
          <t>Account_Balance_YTD(acctdept: {Map!H415})</t>
        </r>
      </text>
    </comment>
    <comment ref="J415" authorId="0" shapeId="0" xr:uid="{46C3446F-3827-4288-A325-C165FA680B85}">
      <text>
        <r>
          <rPr>
            <sz val="9"/>
            <color indexed="81"/>
            <rFont val="Tahoma"/>
            <family val="2"/>
          </rPr>
          <t>Account_Balance_YTD(acctdept: {Map!I415})</t>
        </r>
      </text>
    </comment>
    <comment ref="K415" authorId="0" shapeId="0" xr:uid="{C4B8BAFF-6AAA-4CE9-8329-3EA1FCC1F1AA}">
      <text>
        <r>
          <rPr>
            <sz val="9"/>
            <color indexed="81"/>
            <rFont val="Tahoma"/>
            <family val="2"/>
          </rPr>
          <t>Account_Balance_YTD(acctdept: {Map!J415})</t>
        </r>
      </text>
    </comment>
    <comment ref="L415" authorId="0" shapeId="0" xr:uid="{5550529A-E166-407F-9723-529E282912A2}">
      <text>
        <r>
          <rPr>
            <sz val="9"/>
            <color indexed="81"/>
            <rFont val="Tahoma"/>
            <family val="2"/>
          </rPr>
          <t>Account_Balance_YTD(acctdept: {Map!K415})</t>
        </r>
      </text>
    </comment>
    <comment ref="M415" authorId="0" shapeId="0" xr:uid="{DA99AF65-A181-40DF-96F9-D5649A99C07C}">
      <text>
        <r>
          <rPr>
            <sz val="9"/>
            <color indexed="81"/>
            <rFont val="Tahoma"/>
            <family val="2"/>
          </rPr>
          <t>Account_Balance_YTD(acctdept: {Map!L415})</t>
        </r>
      </text>
    </comment>
    <comment ref="D416" authorId="0" shapeId="0" xr:uid="{E66A9D7C-8B03-4A22-B5A4-BE3053879A8D}">
      <text>
        <r>
          <rPr>
            <sz val="9"/>
            <color indexed="81"/>
            <rFont val="Tahoma"/>
            <family val="2"/>
          </rPr>
          <t>Account_Balance_YTD(acctdept: {Map!C416})</t>
        </r>
      </text>
    </comment>
    <comment ref="E416" authorId="0" shapeId="0" xr:uid="{8BA2479D-FEC6-4616-9142-1A895C08F462}">
      <text>
        <r>
          <rPr>
            <sz val="9"/>
            <color indexed="81"/>
            <rFont val="Tahoma"/>
            <family val="2"/>
          </rPr>
          <t>Account_Balance_YTD(acctdept: {Map!D416})</t>
        </r>
      </text>
    </comment>
    <comment ref="F416" authorId="0" shapeId="0" xr:uid="{34B077D8-5B1B-4DFF-B6D5-3499E8107FA1}">
      <text>
        <r>
          <rPr>
            <sz val="9"/>
            <color indexed="81"/>
            <rFont val="Tahoma"/>
            <family val="2"/>
          </rPr>
          <t>Account_Balance_YTD(acctdept: {Map!E416})</t>
        </r>
      </text>
    </comment>
    <comment ref="G416" authorId="0" shapeId="0" xr:uid="{809EE699-EF6F-4B75-AA4E-F17E83152C7D}">
      <text>
        <r>
          <rPr>
            <sz val="9"/>
            <color indexed="81"/>
            <rFont val="Tahoma"/>
            <family val="2"/>
          </rPr>
          <t>Account_Balance_YTD(acctdept: {Map!F416})</t>
        </r>
      </text>
    </comment>
    <comment ref="H416" authorId="0" shapeId="0" xr:uid="{F324F663-DBA7-4CA6-A296-837FB3D55251}">
      <text>
        <r>
          <rPr>
            <sz val="9"/>
            <color indexed="81"/>
            <rFont val="Tahoma"/>
            <family val="2"/>
          </rPr>
          <t>Account_Balance_YTD(acctdept: {Map!G416})</t>
        </r>
      </text>
    </comment>
    <comment ref="I416" authorId="0" shapeId="0" xr:uid="{90C958AC-5815-4AA9-92CA-DDF905D00851}">
      <text>
        <r>
          <rPr>
            <sz val="9"/>
            <color indexed="81"/>
            <rFont val="Tahoma"/>
            <family val="2"/>
          </rPr>
          <t>Account_Balance_YTD(acctdept: {Map!H416})</t>
        </r>
      </text>
    </comment>
    <comment ref="J416" authorId="0" shapeId="0" xr:uid="{C31F57AF-49CE-48F9-8A43-2A636CDE02FB}">
      <text>
        <r>
          <rPr>
            <sz val="9"/>
            <color indexed="81"/>
            <rFont val="Tahoma"/>
            <family val="2"/>
          </rPr>
          <t>Account_Balance_YTD(acctdept: {Map!I416})</t>
        </r>
      </text>
    </comment>
    <comment ref="K416" authorId="0" shapeId="0" xr:uid="{A419A5D4-49ED-4D3C-B65D-3D0269BD4309}">
      <text>
        <r>
          <rPr>
            <sz val="9"/>
            <color indexed="81"/>
            <rFont val="Tahoma"/>
            <family val="2"/>
          </rPr>
          <t>Account_Balance_YTD(acctdept: {Map!J416})</t>
        </r>
      </text>
    </comment>
    <comment ref="L416" authorId="0" shapeId="0" xr:uid="{7C18E0EA-81EA-411E-9965-7F2795A54942}">
      <text>
        <r>
          <rPr>
            <sz val="9"/>
            <color indexed="81"/>
            <rFont val="Tahoma"/>
            <family val="2"/>
          </rPr>
          <t>Account_Balance_YTD(acctdept: {Map!K416})</t>
        </r>
      </text>
    </comment>
    <comment ref="M416" authorId="0" shapeId="0" xr:uid="{F2E6553A-EC3F-4A6F-90C9-C058165F6434}">
      <text>
        <r>
          <rPr>
            <sz val="9"/>
            <color indexed="81"/>
            <rFont val="Tahoma"/>
            <family val="2"/>
          </rPr>
          <t>Account_Balance_YTD(acctdept: {Map!L416})</t>
        </r>
      </text>
    </comment>
    <comment ref="D417" authorId="0" shapeId="0" xr:uid="{4E4616AE-8A1F-48EA-83B3-E6921FFA3C90}">
      <text>
        <r>
          <rPr>
            <sz val="9"/>
            <color indexed="81"/>
            <rFont val="Tahoma"/>
            <family val="2"/>
          </rPr>
          <t>Account_Balance_YTD(acctdept: {Map!C417})</t>
        </r>
      </text>
    </comment>
    <comment ref="E417" authorId="0" shapeId="0" xr:uid="{3F121A68-A260-4008-AB81-321DDACD0E05}">
      <text>
        <r>
          <rPr>
            <sz val="9"/>
            <color indexed="81"/>
            <rFont val="Tahoma"/>
            <family val="2"/>
          </rPr>
          <t>Account_Balance_YTD(acctdept: {Map!D417})</t>
        </r>
      </text>
    </comment>
    <comment ref="F417" authorId="0" shapeId="0" xr:uid="{D0A34390-428E-4F22-BD0F-1E15BD7F4445}">
      <text>
        <r>
          <rPr>
            <sz val="9"/>
            <color indexed="81"/>
            <rFont val="Tahoma"/>
            <family val="2"/>
          </rPr>
          <t>Account_Balance_YTD(acctdept: {Map!E417})</t>
        </r>
      </text>
    </comment>
    <comment ref="G417" authorId="0" shapeId="0" xr:uid="{F35927D1-3F77-483C-AB6F-734B923E503F}">
      <text>
        <r>
          <rPr>
            <sz val="9"/>
            <color indexed="81"/>
            <rFont val="Tahoma"/>
            <family val="2"/>
          </rPr>
          <t>Account_Balance_YTD(acctdept: {Map!F417})</t>
        </r>
      </text>
    </comment>
    <comment ref="H417" authorId="0" shapeId="0" xr:uid="{2AF4488C-36AB-43BB-9D46-EF0CC1A4A1F1}">
      <text>
        <r>
          <rPr>
            <sz val="9"/>
            <color indexed="81"/>
            <rFont val="Tahoma"/>
            <family val="2"/>
          </rPr>
          <t>Account_Balance_YTD(acctdept: {Map!G417})</t>
        </r>
      </text>
    </comment>
    <comment ref="I417" authorId="0" shapeId="0" xr:uid="{6FB4C263-9E41-4101-9336-56ACF9703598}">
      <text>
        <r>
          <rPr>
            <sz val="9"/>
            <color indexed="81"/>
            <rFont val="Tahoma"/>
            <family val="2"/>
          </rPr>
          <t>Account_Balance_YTD(acctdept: {Map!H417})</t>
        </r>
      </text>
    </comment>
    <comment ref="J417" authorId="0" shapeId="0" xr:uid="{4912A380-DE7E-43E6-9787-F5768400E966}">
      <text>
        <r>
          <rPr>
            <sz val="9"/>
            <color indexed="81"/>
            <rFont val="Tahoma"/>
            <family val="2"/>
          </rPr>
          <t>Account_Balance_YTD(acctdept: {Map!I417})</t>
        </r>
      </text>
    </comment>
    <comment ref="K417" authorId="0" shapeId="0" xr:uid="{BFBDBA3F-5ED5-405E-82B3-CF176BFCD971}">
      <text>
        <r>
          <rPr>
            <sz val="9"/>
            <color indexed="81"/>
            <rFont val="Tahoma"/>
            <family val="2"/>
          </rPr>
          <t>Account_Balance_YTD(acctdept: {Map!J417})</t>
        </r>
      </text>
    </comment>
    <comment ref="L417" authorId="0" shapeId="0" xr:uid="{E403BED5-AA0A-4A3F-84C3-6821B9376973}">
      <text>
        <r>
          <rPr>
            <sz val="9"/>
            <color indexed="81"/>
            <rFont val="Tahoma"/>
            <family val="2"/>
          </rPr>
          <t>Account_Balance_YTD(acctdept: {Map!K417})</t>
        </r>
      </text>
    </comment>
    <comment ref="M417" authorId="0" shapeId="0" xr:uid="{4C8C2789-6AD0-4D64-BFC8-5C66D9277881}">
      <text>
        <r>
          <rPr>
            <sz val="9"/>
            <color indexed="81"/>
            <rFont val="Tahoma"/>
            <family val="2"/>
          </rPr>
          <t>Account_Balance_YTD(acctdept: {Map!L417})</t>
        </r>
      </text>
    </comment>
    <comment ref="D418" authorId="0" shapeId="0" xr:uid="{3042D9BC-550D-4BF0-B55E-8FB65AF23EB6}">
      <text>
        <r>
          <rPr>
            <sz val="9"/>
            <color indexed="81"/>
            <rFont val="Tahoma"/>
            <family val="2"/>
          </rPr>
          <t>Account_Balance_YTD(acctdept: {Map!C418})</t>
        </r>
      </text>
    </comment>
    <comment ref="E418" authorId="0" shapeId="0" xr:uid="{55C904F5-B08E-4C45-9B1E-BE41C56CDBB6}">
      <text>
        <r>
          <rPr>
            <sz val="9"/>
            <color indexed="81"/>
            <rFont val="Tahoma"/>
            <family val="2"/>
          </rPr>
          <t>Account_Balance_YTD(acctdept: {Map!D418})</t>
        </r>
      </text>
    </comment>
    <comment ref="F418" authorId="0" shapeId="0" xr:uid="{D9B7F253-B6C6-4A0F-870F-444ABEC338FA}">
      <text>
        <r>
          <rPr>
            <sz val="9"/>
            <color indexed="81"/>
            <rFont val="Tahoma"/>
            <family val="2"/>
          </rPr>
          <t>Account_Balance_YTD(acctdept: {Map!E418})</t>
        </r>
      </text>
    </comment>
    <comment ref="G418" authorId="0" shapeId="0" xr:uid="{FE15AF70-A53A-4721-9EA0-621916780696}">
      <text>
        <r>
          <rPr>
            <sz val="9"/>
            <color indexed="81"/>
            <rFont val="Tahoma"/>
            <family val="2"/>
          </rPr>
          <t>Account_Balance_YTD(acctdept: {Map!F418})</t>
        </r>
      </text>
    </comment>
    <comment ref="H418" authorId="0" shapeId="0" xr:uid="{E29BB611-3322-4BC0-B92A-84E3AE3135AB}">
      <text>
        <r>
          <rPr>
            <sz val="9"/>
            <color indexed="81"/>
            <rFont val="Tahoma"/>
            <family val="2"/>
          </rPr>
          <t>Account_Balance_YTD(acctdept: {Map!G418})</t>
        </r>
      </text>
    </comment>
    <comment ref="I418" authorId="0" shapeId="0" xr:uid="{FD931A6E-B92A-4636-8176-D7916646A79B}">
      <text>
        <r>
          <rPr>
            <sz val="9"/>
            <color indexed="81"/>
            <rFont val="Tahoma"/>
            <family val="2"/>
          </rPr>
          <t>Account_Balance_YTD(acctdept: {Map!H418})</t>
        </r>
      </text>
    </comment>
    <comment ref="J418" authorId="0" shapeId="0" xr:uid="{C9E292EF-1729-4AAC-942B-974CDADEDB0A}">
      <text>
        <r>
          <rPr>
            <sz val="9"/>
            <color indexed="81"/>
            <rFont val="Tahoma"/>
            <family val="2"/>
          </rPr>
          <t>Account_Balance_YTD(acctdept: {Map!I418})</t>
        </r>
      </text>
    </comment>
    <comment ref="K418" authorId="0" shapeId="0" xr:uid="{3CF6B14C-FB44-432E-9FFF-CFDB0A6E43E4}">
      <text>
        <r>
          <rPr>
            <sz val="9"/>
            <color indexed="81"/>
            <rFont val="Tahoma"/>
            <family val="2"/>
          </rPr>
          <t>Account_Balance_YTD(acctdept: {Map!J418})</t>
        </r>
      </text>
    </comment>
    <comment ref="L418" authorId="0" shapeId="0" xr:uid="{D0094A3B-B03A-4F04-97E4-73ED61FC525B}">
      <text>
        <r>
          <rPr>
            <sz val="9"/>
            <color indexed="81"/>
            <rFont val="Tahoma"/>
            <family val="2"/>
          </rPr>
          <t>Account_Balance_YTD(acctdept: {Map!K418})</t>
        </r>
      </text>
    </comment>
    <comment ref="M418" authorId="0" shapeId="0" xr:uid="{6932135E-F437-4F67-B3AE-EBB5D153B880}">
      <text>
        <r>
          <rPr>
            <sz val="9"/>
            <color indexed="81"/>
            <rFont val="Tahoma"/>
            <family val="2"/>
          </rPr>
          <t>Account_Balance_YTD(acctdept: {Map!L418})</t>
        </r>
      </text>
    </comment>
    <comment ref="D419" authorId="0" shapeId="0" xr:uid="{AAC3DA39-94EB-4C89-84EB-C4D06FCE61DF}">
      <text>
        <r>
          <rPr>
            <sz val="9"/>
            <color indexed="81"/>
            <rFont val="Tahoma"/>
            <family val="2"/>
          </rPr>
          <t>Account_Balance_YTD(acctdept: {Map!C419})</t>
        </r>
      </text>
    </comment>
    <comment ref="E419" authorId="0" shapeId="0" xr:uid="{CF5619F1-64D6-4163-AF7D-627CBDDF9E96}">
      <text>
        <r>
          <rPr>
            <sz val="9"/>
            <color indexed="81"/>
            <rFont val="Tahoma"/>
            <family val="2"/>
          </rPr>
          <t>Account_Balance_YTD(acctdept: {Map!D419})</t>
        </r>
      </text>
    </comment>
    <comment ref="F419" authorId="0" shapeId="0" xr:uid="{CF6332CA-F3B0-4455-B181-30207321FBAA}">
      <text>
        <r>
          <rPr>
            <sz val="9"/>
            <color indexed="81"/>
            <rFont val="Tahoma"/>
            <family val="2"/>
          </rPr>
          <t>Account_Balance_YTD(acctdept: {Map!E419})</t>
        </r>
      </text>
    </comment>
    <comment ref="G419" authorId="0" shapeId="0" xr:uid="{906C8906-CD2C-4FFC-8BA1-8EFFC47BAAA8}">
      <text>
        <r>
          <rPr>
            <sz val="9"/>
            <color indexed="81"/>
            <rFont val="Tahoma"/>
            <family val="2"/>
          </rPr>
          <t>Account_Balance_YTD(acctdept: {Map!F419})</t>
        </r>
      </text>
    </comment>
    <comment ref="H419" authorId="0" shapeId="0" xr:uid="{6825EDD5-F8A4-4B30-B176-7CF3AC0E301C}">
      <text>
        <r>
          <rPr>
            <sz val="9"/>
            <color indexed="81"/>
            <rFont val="Tahoma"/>
            <family val="2"/>
          </rPr>
          <t>Account_Balance_YTD(acctdept: {Map!G419})</t>
        </r>
      </text>
    </comment>
    <comment ref="I419" authorId="0" shapeId="0" xr:uid="{6F31B51B-7AA8-43EE-93C3-749A36182DF1}">
      <text>
        <r>
          <rPr>
            <sz val="9"/>
            <color indexed="81"/>
            <rFont val="Tahoma"/>
            <family val="2"/>
          </rPr>
          <t>Account_Balance_YTD(acctdept: {Map!H419})</t>
        </r>
      </text>
    </comment>
    <comment ref="J419" authorId="0" shapeId="0" xr:uid="{F3E3085D-4723-4BD9-B6D5-0B372828061D}">
      <text>
        <r>
          <rPr>
            <sz val="9"/>
            <color indexed="81"/>
            <rFont val="Tahoma"/>
            <family val="2"/>
          </rPr>
          <t>Account_Balance_YTD(acctdept: {Map!I419})</t>
        </r>
      </text>
    </comment>
    <comment ref="K419" authorId="0" shapeId="0" xr:uid="{9153B90B-E703-427F-A26A-875FE1F0FDD0}">
      <text>
        <r>
          <rPr>
            <sz val="9"/>
            <color indexed="81"/>
            <rFont val="Tahoma"/>
            <family val="2"/>
          </rPr>
          <t>Account_Balance_YTD(acctdept: {Map!J419})</t>
        </r>
      </text>
    </comment>
    <comment ref="L419" authorId="0" shapeId="0" xr:uid="{7F2F0467-2B4D-45FE-91C6-C1F9D8910F6D}">
      <text>
        <r>
          <rPr>
            <sz val="9"/>
            <color indexed="81"/>
            <rFont val="Tahoma"/>
            <family val="2"/>
          </rPr>
          <t>Account_Balance_YTD(acctdept: {Map!K419})</t>
        </r>
      </text>
    </comment>
    <comment ref="M419" authorId="0" shapeId="0" xr:uid="{53F34693-F246-420C-891A-85180F34D11C}">
      <text>
        <r>
          <rPr>
            <sz val="9"/>
            <color indexed="81"/>
            <rFont val="Tahoma"/>
            <family val="2"/>
          </rPr>
          <t>Account_Balance_YTD(acctdept: {Map!L419})</t>
        </r>
      </text>
    </comment>
    <comment ref="D420" authorId="0" shapeId="0" xr:uid="{66042B70-2EC0-464B-9BC7-F773D50B07FE}">
      <text>
        <r>
          <rPr>
            <sz val="9"/>
            <color indexed="81"/>
            <rFont val="Tahoma"/>
            <family val="2"/>
          </rPr>
          <t>Account_Balance_YTD(acctdept: {Map!C420})</t>
        </r>
      </text>
    </comment>
    <comment ref="E420" authorId="0" shapeId="0" xr:uid="{86F3C02C-25B6-4F93-933C-F1688C3CA415}">
      <text>
        <r>
          <rPr>
            <sz val="9"/>
            <color indexed="81"/>
            <rFont val="Tahoma"/>
            <family val="2"/>
          </rPr>
          <t>Account_Balance_YTD(acctdept: {Map!D420})</t>
        </r>
      </text>
    </comment>
    <comment ref="F420" authorId="0" shapeId="0" xr:uid="{34D4414D-79F9-4167-8F4F-7ABB93438998}">
      <text>
        <r>
          <rPr>
            <sz val="9"/>
            <color indexed="81"/>
            <rFont val="Tahoma"/>
            <family val="2"/>
          </rPr>
          <t>Account_Balance_YTD(acctdept: {Map!E420})</t>
        </r>
      </text>
    </comment>
    <comment ref="G420" authorId="0" shapeId="0" xr:uid="{69353C54-3153-47AB-A9E7-F41BFCEB2CFD}">
      <text>
        <r>
          <rPr>
            <sz val="9"/>
            <color indexed="81"/>
            <rFont val="Tahoma"/>
            <family val="2"/>
          </rPr>
          <t>Account_Balance_YTD(acctdept: {Map!F420})</t>
        </r>
      </text>
    </comment>
    <comment ref="H420" authorId="0" shapeId="0" xr:uid="{DB491B2A-5705-4C8B-BF35-5B800D51AA1F}">
      <text>
        <r>
          <rPr>
            <sz val="9"/>
            <color indexed="81"/>
            <rFont val="Tahoma"/>
            <family val="2"/>
          </rPr>
          <t>Account_Balance_YTD(acctdept: {Map!G420})</t>
        </r>
      </text>
    </comment>
    <comment ref="I420" authorId="0" shapeId="0" xr:uid="{6D82921C-83D1-4C9A-9AD3-10DC59EC18F9}">
      <text>
        <r>
          <rPr>
            <sz val="9"/>
            <color indexed="81"/>
            <rFont val="Tahoma"/>
            <family val="2"/>
          </rPr>
          <t>Account_Balance_YTD(acctdept: {Map!H420})</t>
        </r>
      </text>
    </comment>
    <comment ref="J420" authorId="0" shapeId="0" xr:uid="{C0328628-8797-48AC-8E19-13B2364E5C27}">
      <text>
        <r>
          <rPr>
            <sz val="9"/>
            <color indexed="81"/>
            <rFont val="Tahoma"/>
            <family val="2"/>
          </rPr>
          <t>Account_Balance_YTD(acctdept: {Map!I420})</t>
        </r>
      </text>
    </comment>
    <comment ref="K420" authorId="0" shapeId="0" xr:uid="{F3758900-25E0-463B-8AD7-FDC8DF7AE38F}">
      <text>
        <r>
          <rPr>
            <sz val="9"/>
            <color indexed="81"/>
            <rFont val="Tahoma"/>
            <family val="2"/>
          </rPr>
          <t>Account_Balance_YTD(acctdept: {Map!J420})</t>
        </r>
      </text>
    </comment>
    <comment ref="L420" authorId="0" shapeId="0" xr:uid="{5831B565-FE37-46F2-AC75-8E13739FAA22}">
      <text>
        <r>
          <rPr>
            <sz val="9"/>
            <color indexed="81"/>
            <rFont val="Tahoma"/>
            <family val="2"/>
          </rPr>
          <t>Account_Balance_YTD(acctdept: {Map!K420})</t>
        </r>
      </text>
    </comment>
    <comment ref="M420" authorId="0" shapeId="0" xr:uid="{8A293E6E-64B3-41F1-ADC5-EF045E2FB2E0}">
      <text>
        <r>
          <rPr>
            <sz val="9"/>
            <color indexed="81"/>
            <rFont val="Tahoma"/>
            <family val="2"/>
          </rPr>
          <t>Account_Balance_YTD(acctdept: {Map!L420})</t>
        </r>
      </text>
    </comment>
    <comment ref="D421" authorId="0" shapeId="0" xr:uid="{6BACA827-5E9F-4814-9EB7-AD4359C6878C}">
      <text>
        <r>
          <rPr>
            <sz val="9"/>
            <color indexed="81"/>
            <rFont val="Tahoma"/>
            <family val="2"/>
          </rPr>
          <t>Account_Balance_YTD(acctdept: {Map!C421})</t>
        </r>
      </text>
    </comment>
    <comment ref="E421" authorId="0" shapeId="0" xr:uid="{054B9447-8ADF-48DD-AF5D-84F9CAC7EDF7}">
      <text>
        <r>
          <rPr>
            <sz val="9"/>
            <color indexed="81"/>
            <rFont val="Tahoma"/>
            <family val="2"/>
          </rPr>
          <t>Account_Balance_YTD(acctdept: {Map!D421})</t>
        </r>
      </text>
    </comment>
    <comment ref="F421" authorId="0" shapeId="0" xr:uid="{C77FF079-2886-4A2E-A8FA-85726449657D}">
      <text>
        <r>
          <rPr>
            <sz val="9"/>
            <color indexed="81"/>
            <rFont val="Tahoma"/>
            <family val="2"/>
          </rPr>
          <t>Account_Balance_YTD(acctdept: {Map!E421})</t>
        </r>
      </text>
    </comment>
    <comment ref="G421" authorId="0" shapeId="0" xr:uid="{433EE2FF-504B-4957-8DB4-DC2EF42A747D}">
      <text>
        <r>
          <rPr>
            <sz val="9"/>
            <color indexed="81"/>
            <rFont val="Tahoma"/>
            <family val="2"/>
          </rPr>
          <t>Account_Balance_YTD(acctdept: {Map!F421})</t>
        </r>
      </text>
    </comment>
    <comment ref="H421" authorId="0" shapeId="0" xr:uid="{DA47304D-0AF8-42FE-A909-FA6628C4514F}">
      <text>
        <r>
          <rPr>
            <sz val="9"/>
            <color indexed="81"/>
            <rFont val="Tahoma"/>
            <family val="2"/>
          </rPr>
          <t>Account_Balance_YTD(acctdept: {Map!G421})</t>
        </r>
      </text>
    </comment>
    <comment ref="I421" authorId="0" shapeId="0" xr:uid="{BE83D286-096E-45AD-951B-6B0CB8CC3E83}">
      <text>
        <r>
          <rPr>
            <sz val="9"/>
            <color indexed="81"/>
            <rFont val="Tahoma"/>
            <family val="2"/>
          </rPr>
          <t>Account_Balance_YTD(acctdept: {Map!H421})</t>
        </r>
      </text>
    </comment>
    <comment ref="J421" authorId="0" shapeId="0" xr:uid="{B0FCE855-9CF2-4D61-8C50-8646D1B816AA}">
      <text>
        <r>
          <rPr>
            <sz val="9"/>
            <color indexed="81"/>
            <rFont val="Tahoma"/>
            <family val="2"/>
          </rPr>
          <t>Account_Balance_YTD(acctdept: {Map!I421})</t>
        </r>
      </text>
    </comment>
    <comment ref="K421" authorId="0" shapeId="0" xr:uid="{2713D833-4584-44F2-8E26-626114A05555}">
      <text>
        <r>
          <rPr>
            <sz val="9"/>
            <color indexed="81"/>
            <rFont val="Tahoma"/>
            <family val="2"/>
          </rPr>
          <t>Account_Balance_YTD(acctdept: {Map!J421})</t>
        </r>
      </text>
    </comment>
    <comment ref="L421" authorId="0" shapeId="0" xr:uid="{86FBB302-C5D8-4D34-95F8-4A0A5C401A61}">
      <text>
        <r>
          <rPr>
            <sz val="9"/>
            <color indexed="81"/>
            <rFont val="Tahoma"/>
            <family val="2"/>
          </rPr>
          <t>Account_Balance_YTD(acctdept: {Map!K421})</t>
        </r>
      </text>
    </comment>
    <comment ref="M421" authorId="0" shapeId="0" xr:uid="{3FA0F692-5B21-49B1-B717-656124AB4D4A}">
      <text>
        <r>
          <rPr>
            <sz val="9"/>
            <color indexed="81"/>
            <rFont val="Tahoma"/>
            <family val="2"/>
          </rPr>
          <t>Account_Balance_YTD(acctdept: {Map!L421})</t>
        </r>
      </text>
    </comment>
    <comment ref="D422" authorId="0" shapeId="0" xr:uid="{ED3B6917-A697-46F3-BAE5-F0CAFF699621}">
      <text>
        <r>
          <rPr>
            <sz val="9"/>
            <color indexed="81"/>
            <rFont val="Tahoma"/>
            <family val="2"/>
          </rPr>
          <t>Account_Balance_YTD(acctdept: {Map!C422})</t>
        </r>
      </text>
    </comment>
    <comment ref="E422" authorId="0" shapeId="0" xr:uid="{1337DAF7-64FE-4789-B9CE-0B546E04BB0D}">
      <text>
        <r>
          <rPr>
            <sz val="9"/>
            <color indexed="81"/>
            <rFont val="Tahoma"/>
            <family val="2"/>
          </rPr>
          <t>Account_Balance_YTD(acctdept: {Map!D422})</t>
        </r>
      </text>
    </comment>
    <comment ref="F422" authorId="0" shapeId="0" xr:uid="{683FD6DE-45BF-4451-A6A3-61557FC72E37}">
      <text>
        <r>
          <rPr>
            <sz val="9"/>
            <color indexed="81"/>
            <rFont val="Tahoma"/>
            <family val="2"/>
          </rPr>
          <t>Account_Balance_YTD(acctdept: {Map!E422})</t>
        </r>
      </text>
    </comment>
    <comment ref="G422" authorId="0" shapeId="0" xr:uid="{A450DFBD-76F1-4410-B5BE-D40133DCF1F0}">
      <text>
        <r>
          <rPr>
            <sz val="9"/>
            <color indexed="81"/>
            <rFont val="Tahoma"/>
            <family val="2"/>
          </rPr>
          <t>Account_Balance_YTD(acctdept: {Map!F422})</t>
        </r>
      </text>
    </comment>
    <comment ref="H422" authorId="0" shapeId="0" xr:uid="{A928565A-5B6C-484F-AEA7-B6B44AE4D610}">
      <text>
        <r>
          <rPr>
            <sz val="9"/>
            <color indexed="81"/>
            <rFont val="Tahoma"/>
            <family val="2"/>
          </rPr>
          <t>Account_Balance_YTD(acctdept: {Map!G422})</t>
        </r>
      </text>
    </comment>
    <comment ref="I422" authorId="0" shapeId="0" xr:uid="{6486DEA8-375D-4A71-BB8C-B9F4EAAC813C}">
      <text>
        <r>
          <rPr>
            <sz val="9"/>
            <color indexed="81"/>
            <rFont val="Tahoma"/>
            <family val="2"/>
          </rPr>
          <t>Account_Balance_YTD(acctdept: {Map!H422})</t>
        </r>
      </text>
    </comment>
    <comment ref="J422" authorId="0" shapeId="0" xr:uid="{F04FBAA8-0615-4BDF-8DD8-86C50EEC2430}">
      <text>
        <r>
          <rPr>
            <sz val="9"/>
            <color indexed="81"/>
            <rFont val="Tahoma"/>
            <family val="2"/>
          </rPr>
          <t>Account_Balance_YTD(acctdept: {Map!I422})</t>
        </r>
      </text>
    </comment>
    <comment ref="K422" authorId="0" shapeId="0" xr:uid="{FC25DBA2-94F8-45E8-A98F-E6C9AC5C51F2}">
      <text>
        <r>
          <rPr>
            <sz val="9"/>
            <color indexed="81"/>
            <rFont val="Tahoma"/>
            <family val="2"/>
          </rPr>
          <t>Account_Balance_YTD(acctdept: {Map!J422})</t>
        </r>
      </text>
    </comment>
    <comment ref="L422" authorId="0" shapeId="0" xr:uid="{9B6FBE13-7271-4FA7-BD2F-F1253784916F}">
      <text>
        <r>
          <rPr>
            <sz val="9"/>
            <color indexed="81"/>
            <rFont val="Tahoma"/>
            <family val="2"/>
          </rPr>
          <t>Account_Balance_YTD(acctdept: {Map!K422})</t>
        </r>
      </text>
    </comment>
    <comment ref="M422" authorId="0" shapeId="0" xr:uid="{5B0211E6-342F-4DBC-AEA8-C6AD6A1E40C7}">
      <text>
        <r>
          <rPr>
            <sz val="9"/>
            <color indexed="81"/>
            <rFont val="Tahoma"/>
            <family val="2"/>
          </rPr>
          <t>Account_Balance_YTD(acctdept: {Map!L422})</t>
        </r>
      </text>
    </comment>
    <comment ref="D423" authorId="0" shapeId="0" xr:uid="{98D1E9E5-12A1-42A0-8E6A-12099EDDE5D3}">
      <text>
        <r>
          <rPr>
            <sz val="9"/>
            <color indexed="81"/>
            <rFont val="Tahoma"/>
            <family val="2"/>
          </rPr>
          <t>Account_Balance_YTD(acctdept: {Map!C423})</t>
        </r>
      </text>
    </comment>
    <comment ref="E423" authorId="0" shapeId="0" xr:uid="{6F0C2824-61FC-4A4E-ABA8-0A796C6939C5}">
      <text>
        <r>
          <rPr>
            <sz val="9"/>
            <color indexed="81"/>
            <rFont val="Tahoma"/>
            <family val="2"/>
          </rPr>
          <t>Account_Balance_YTD(acctdept: {Map!D423})</t>
        </r>
      </text>
    </comment>
    <comment ref="F423" authorId="0" shapeId="0" xr:uid="{602A4F5A-5D53-4272-ACFE-42319B741618}">
      <text>
        <r>
          <rPr>
            <sz val="9"/>
            <color indexed="81"/>
            <rFont val="Tahoma"/>
            <family val="2"/>
          </rPr>
          <t>Account_Balance_YTD(acctdept: {Map!E423})</t>
        </r>
      </text>
    </comment>
    <comment ref="G423" authorId="0" shapeId="0" xr:uid="{4D6029D3-D080-4AFB-9E4B-64EF2B18F174}">
      <text>
        <r>
          <rPr>
            <sz val="9"/>
            <color indexed="81"/>
            <rFont val="Tahoma"/>
            <family val="2"/>
          </rPr>
          <t>Account_Balance_YTD(acctdept: {Map!F423})</t>
        </r>
      </text>
    </comment>
    <comment ref="H423" authorId="0" shapeId="0" xr:uid="{1E9E5E2C-DCD6-4251-81EA-BE9C70AD30DD}">
      <text>
        <r>
          <rPr>
            <sz val="9"/>
            <color indexed="81"/>
            <rFont val="Tahoma"/>
            <family val="2"/>
          </rPr>
          <t>Account_Balance_YTD(acctdept: {Map!G423})</t>
        </r>
      </text>
    </comment>
    <comment ref="I423" authorId="0" shapeId="0" xr:uid="{D9E651B1-CF4E-43C7-96CB-4A4D9C97DC8F}">
      <text>
        <r>
          <rPr>
            <sz val="9"/>
            <color indexed="81"/>
            <rFont val="Tahoma"/>
            <family val="2"/>
          </rPr>
          <t>Account_Balance_YTD(acctdept: {Map!H423})</t>
        </r>
      </text>
    </comment>
    <comment ref="J423" authorId="0" shapeId="0" xr:uid="{185F4A1F-DA7B-4BEE-8232-BEEFC10A9600}">
      <text>
        <r>
          <rPr>
            <sz val="9"/>
            <color indexed="81"/>
            <rFont val="Tahoma"/>
            <family val="2"/>
          </rPr>
          <t>Account_Balance_YTD(acctdept: {Map!I423})</t>
        </r>
      </text>
    </comment>
    <comment ref="K423" authorId="0" shapeId="0" xr:uid="{395B11B3-76EE-4565-8152-7F2496A36278}">
      <text>
        <r>
          <rPr>
            <sz val="9"/>
            <color indexed="81"/>
            <rFont val="Tahoma"/>
            <family val="2"/>
          </rPr>
          <t>Account_Balance_YTD(acctdept: {Map!J423})</t>
        </r>
      </text>
    </comment>
    <comment ref="L423" authorId="0" shapeId="0" xr:uid="{59EA6203-BAD8-4D59-BDDB-69255AFDC1D8}">
      <text>
        <r>
          <rPr>
            <sz val="9"/>
            <color indexed="81"/>
            <rFont val="Tahoma"/>
            <family val="2"/>
          </rPr>
          <t>Account_Balance_YTD(acctdept: {Map!K423})</t>
        </r>
      </text>
    </comment>
    <comment ref="M423" authorId="0" shapeId="0" xr:uid="{DCD635C6-FBB4-41A3-A038-CC79B7750672}">
      <text>
        <r>
          <rPr>
            <sz val="9"/>
            <color indexed="81"/>
            <rFont val="Tahoma"/>
            <family val="2"/>
          </rPr>
          <t>Account_Balance_YTD(acctdept: {Map!L423})</t>
        </r>
      </text>
    </comment>
    <comment ref="D424" authorId="0" shapeId="0" xr:uid="{89A42BDE-733B-4F7D-9546-3F41C39E8231}">
      <text>
        <r>
          <rPr>
            <sz val="9"/>
            <color indexed="81"/>
            <rFont val="Tahoma"/>
            <family val="2"/>
          </rPr>
          <t>Account_Balance_YTD(acctdept: {Map!C424})</t>
        </r>
      </text>
    </comment>
    <comment ref="E424" authorId="0" shapeId="0" xr:uid="{31BE2829-1C3E-4347-B2C1-B17C1CEE15E9}">
      <text>
        <r>
          <rPr>
            <sz val="9"/>
            <color indexed="81"/>
            <rFont val="Tahoma"/>
            <family val="2"/>
          </rPr>
          <t>Account_Balance_YTD(acctdept: {Map!D424})</t>
        </r>
      </text>
    </comment>
    <comment ref="F424" authorId="0" shapeId="0" xr:uid="{34F29742-B9AE-455E-BF80-DCE1C6E34BF2}">
      <text>
        <r>
          <rPr>
            <sz val="9"/>
            <color indexed="81"/>
            <rFont val="Tahoma"/>
            <family val="2"/>
          </rPr>
          <t>Account_Balance_YTD(acctdept: {Map!E424})</t>
        </r>
      </text>
    </comment>
    <comment ref="G424" authorId="0" shapeId="0" xr:uid="{0644AADB-3297-45BE-BC98-B6DE54E049A5}">
      <text>
        <r>
          <rPr>
            <sz val="9"/>
            <color indexed="81"/>
            <rFont val="Tahoma"/>
            <family val="2"/>
          </rPr>
          <t>Account_Balance_YTD(acctdept: {Map!F424})</t>
        </r>
      </text>
    </comment>
    <comment ref="H424" authorId="0" shapeId="0" xr:uid="{F5FBF7FC-A9A5-46B8-B0D9-A2CEF1FC4D02}">
      <text>
        <r>
          <rPr>
            <sz val="9"/>
            <color indexed="81"/>
            <rFont val="Tahoma"/>
            <family val="2"/>
          </rPr>
          <t>Account_Balance_YTD(acctdept: {Map!G424})</t>
        </r>
      </text>
    </comment>
    <comment ref="I424" authorId="0" shapeId="0" xr:uid="{A39E1743-C628-432F-934B-805B52F973B1}">
      <text>
        <r>
          <rPr>
            <sz val="9"/>
            <color indexed="81"/>
            <rFont val="Tahoma"/>
            <family val="2"/>
          </rPr>
          <t>Account_Balance_YTD(acctdept: {Map!H424})</t>
        </r>
      </text>
    </comment>
    <comment ref="J424" authorId="0" shapeId="0" xr:uid="{96F895FC-437E-4499-9EF5-EAF0F7EDCF8E}">
      <text>
        <r>
          <rPr>
            <sz val="9"/>
            <color indexed="81"/>
            <rFont val="Tahoma"/>
            <family val="2"/>
          </rPr>
          <t>Account_Balance_YTD(acctdept: {Map!I424})</t>
        </r>
      </text>
    </comment>
    <comment ref="K424" authorId="0" shapeId="0" xr:uid="{57A8239F-C5EC-4EF1-88CD-ED064057ABB8}">
      <text>
        <r>
          <rPr>
            <sz val="9"/>
            <color indexed="81"/>
            <rFont val="Tahoma"/>
            <family val="2"/>
          </rPr>
          <t>Account_Balance_YTD(acctdept: {Map!J424})</t>
        </r>
      </text>
    </comment>
    <comment ref="L424" authorId="0" shapeId="0" xr:uid="{89920FFD-6D43-46D0-8A45-6A52585BEB01}">
      <text>
        <r>
          <rPr>
            <sz val="9"/>
            <color indexed="81"/>
            <rFont val="Tahoma"/>
            <family val="2"/>
          </rPr>
          <t>Account_Balance_YTD(acctdept: {Map!K424})</t>
        </r>
      </text>
    </comment>
    <comment ref="M424" authorId="0" shapeId="0" xr:uid="{DCF8E9DA-875B-4E7E-9452-9189D43861BF}">
      <text>
        <r>
          <rPr>
            <sz val="9"/>
            <color indexed="81"/>
            <rFont val="Tahoma"/>
            <family val="2"/>
          </rPr>
          <t>Account_Balance_YTD(acctdept: {Map!L424})</t>
        </r>
      </text>
    </comment>
    <comment ref="D425" authorId="0" shapeId="0" xr:uid="{1406FBC5-BDA2-45F1-BCFA-2946489DE8E5}">
      <text>
        <r>
          <rPr>
            <sz val="9"/>
            <color indexed="81"/>
            <rFont val="Tahoma"/>
            <family val="2"/>
          </rPr>
          <t>Account_Balance_YTD(acctdept: {Map!C425})</t>
        </r>
      </text>
    </comment>
    <comment ref="E425" authorId="0" shapeId="0" xr:uid="{BB3819C8-6FED-4796-9327-2378EC726407}">
      <text>
        <r>
          <rPr>
            <sz val="9"/>
            <color indexed="81"/>
            <rFont val="Tahoma"/>
            <family val="2"/>
          </rPr>
          <t>Account_Balance_YTD(acctdept: {Map!D425})</t>
        </r>
      </text>
    </comment>
    <comment ref="F425" authorId="0" shapeId="0" xr:uid="{58A9B78C-F0A9-4EB1-B1B2-62A0A5442B59}">
      <text>
        <r>
          <rPr>
            <sz val="9"/>
            <color indexed="81"/>
            <rFont val="Tahoma"/>
            <family val="2"/>
          </rPr>
          <t>Account_Balance_YTD(acctdept: {Map!E425})</t>
        </r>
      </text>
    </comment>
    <comment ref="G425" authorId="0" shapeId="0" xr:uid="{59443F6E-D331-4FF4-A81B-E3611E5F9CF4}">
      <text>
        <r>
          <rPr>
            <sz val="9"/>
            <color indexed="81"/>
            <rFont val="Tahoma"/>
            <family val="2"/>
          </rPr>
          <t>Account_Balance_YTD(acctdept: {Map!F425})</t>
        </r>
      </text>
    </comment>
    <comment ref="H425" authorId="0" shapeId="0" xr:uid="{C8236040-B54C-4A0F-81CA-49610BE75386}">
      <text>
        <r>
          <rPr>
            <sz val="9"/>
            <color indexed="81"/>
            <rFont val="Tahoma"/>
            <family val="2"/>
          </rPr>
          <t>Account_Balance_YTD(acctdept: {Map!G425})</t>
        </r>
      </text>
    </comment>
    <comment ref="I425" authorId="0" shapeId="0" xr:uid="{0B5C8281-0212-4F34-9621-57C3B8751146}">
      <text>
        <r>
          <rPr>
            <sz val="9"/>
            <color indexed="81"/>
            <rFont val="Tahoma"/>
            <family val="2"/>
          </rPr>
          <t>Account_Balance_YTD(acctdept: {Map!H425})</t>
        </r>
      </text>
    </comment>
    <comment ref="J425" authorId="0" shapeId="0" xr:uid="{A067A47B-9BC0-40A0-B45F-2E6DBAE87175}">
      <text>
        <r>
          <rPr>
            <sz val="9"/>
            <color indexed="81"/>
            <rFont val="Tahoma"/>
            <family val="2"/>
          </rPr>
          <t>Account_Balance_YTD(acctdept: {Map!I425})</t>
        </r>
      </text>
    </comment>
    <comment ref="K425" authorId="0" shapeId="0" xr:uid="{038BA8E1-9289-46D6-9584-06DB0FCE6F8C}">
      <text>
        <r>
          <rPr>
            <sz val="9"/>
            <color indexed="81"/>
            <rFont val="Tahoma"/>
            <family val="2"/>
          </rPr>
          <t>Account_Balance_YTD(acctdept: {Map!J425})</t>
        </r>
      </text>
    </comment>
    <comment ref="L425" authorId="0" shapeId="0" xr:uid="{85EF9776-B4B4-48B7-8AAD-46526D1523BA}">
      <text>
        <r>
          <rPr>
            <sz val="9"/>
            <color indexed="81"/>
            <rFont val="Tahoma"/>
            <family val="2"/>
          </rPr>
          <t>Account_Balance_YTD(acctdept: {Map!K425})</t>
        </r>
      </text>
    </comment>
    <comment ref="M425" authorId="0" shapeId="0" xr:uid="{E6205A06-9B78-4F6B-A3AD-4E59F3485E80}">
      <text>
        <r>
          <rPr>
            <sz val="9"/>
            <color indexed="81"/>
            <rFont val="Tahoma"/>
            <family val="2"/>
          </rPr>
          <t>Account_Balance_YTD(acctdept: {Map!L425})</t>
        </r>
      </text>
    </comment>
    <comment ref="D426" authorId="0" shapeId="0" xr:uid="{D5744367-36F1-44EA-8259-03B2CD19703C}">
      <text>
        <r>
          <rPr>
            <sz val="9"/>
            <color indexed="81"/>
            <rFont val="Tahoma"/>
            <family val="2"/>
          </rPr>
          <t>Account_Balance_YTD(acctdept: {Map!C426})</t>
        </r>
      </text>
    </comment>
    <comment ref="E426" authorId="0" shapeId="0" xr:uid="{11D46EEC-DBD0-4FD1-A711-86C6F97E46C3}">
      <text>
        <r>
          <rPr>
            <sz val="9"/>
            <color indexed="81"/>
            <rFont val="Tahoma"/>
            <family val="2"/>
          </rPr>
          <t>Account_Balance_YTD(acctdept: {Map!D426})</t>
        </r>
      </text>
    </comment>
    <comment ref="F426" authorId="0" shapeId="0" xr:uid="{31F9A56A-BE40-4C06-9652-7071A26DD200}">
      <text>
        <r>
          <rPr>
            <sz val="9"/>
            <color indexed="81"/>
            <rFont val="Tahoma"/>
            <family val="2"/>
          </rPr>
          <t>Account_Balance_YTD(acctdept: {Map!E426})</t>
        </r>
      </text>
    </comment>
    <comment ref="G426" authorId="0" shapeId="0" xr:uid="{F8B8C7C0-3A0D-4FEA-9F0B-15304A7D4AFD}">
      <text>
        <r>
          <rPr>
            <sz val="9"/>
            <color indexed="81"/>
            <rFont val="Tahoma"/>
            <family val="2"/>
          </rPr>
          <t>Account_Balance_YTD(acctdept: {Map!F426})</t>
        </r>
      </text>
    </comment>
    <comment ref="H426" authorId="0" shapeId="0" xr:uid="{F7C2B0E2-11DB-4F1A-95EF-F76483E1D35B}">
      <text>
        <r>
          <rPr>
            <sz val="9"/>
            <color indexed="81"/>
            <rFont val="Tahoma"/>
            <family val="2"/>
          </rPr>
          <t>Account_Balance_YTD(acctdept: {Map!G426})</t>
        </r>
      </text>
    </comment>
    <comment ref="I426" authorId="0" shapeId="0" xr:uid="{8B329560-B315-41A2-9EEE-00C8B95C53B9}">
      <text>
        <r>
          <rPr>
            <sz val="9"/>
            <color indexed="81"/>
            <rFont val="Tahoma"/>
            <family val="2"/>
          </rPr>
          <t>Account_Balance_YTD(acctdept: {Map!H426})</t>
        </r>
      </text>
    </comment>
    <comment ref="J426" authorId="0" shapeId="0" xr:uid="{AD228C44-0A55-4ECE-ADE6-D441323D3CB9}">
      <text>
        <r>
          <rPr>
            <sz val="9"/>
            <color indexed="81"/>
            <rFont val="Tahoma"/>
            <family val="2"/>
          </rPr>
          <t>Account_Balance_YTD(acctdept: {Map!I426})</t>
        </r>
      </text>
    </comment>
    <comment ref="K426" authorId="0" shapeId="0" xr:uid="{3BBB366F-5DB2-400D-9CF3-B6EE0E6F3588}">
      <text>
        <r>
          <rPr>
            <sz val="9"/>
            <color indexed="81"/>
            <rFont val="Tahoma"/>
            <family val="2"/>
          </rPr>
          <t>Account_Balance_YTD(acctdept: {Map!J426})</t>
        </r>
      </text>
    </comment>
    <comment ref="L426" authorId="0" shapeId="0" xr:uid="{375E6C6F-8C7C-4590-B56D-2CA674E89C47}">
      <text>
        <r>
          <rPr>
            <sz val="9"/>
            <color indexed="81"/>
            <rFont val="Tahoma"/>
            <family val="2"/>
          </rPr>
          <t>Account_Balance_YTD(acctdept: {Map!K426})</t>
        </r>
      </text>
    </comment>
    <comment ref="M426" authorId="0" shapeId="0" xr:uid="{14E0F3AB-3B53-48EA-851D-C1CE622C46F0}">
      <text>
        <r>
          <rPr>
            <sz val="9"/>
            <color indexed="81"/>
            <rFont val="Tahoma"/>
            <family val="2"/>
          </rPr>
          <t>Account_Balance_YTD(acctdept: {Map!L426})</t>
        </r>
      </text>
    </comment>
    <comment ref="D427" authorId="0" shapeId="0" xr:uid="{AC35F765-4F60-4E84-A8E4-A0712F3E0E2F}">
      <text>
        <r>
          <rPr>
            <sz val="9"/>
            <color indexed="81"/>
            <rFont val="Tahoma"/>
            <family val="2"/>
          </rPr>
          <t>Account_Balance_YTD(acctdept: {Map!C427})</t>
        </r>
      </text>
    </comment>
    <comment ref="E427" authorId="0" shapeId="0" xr:uid="{27002A47-1C3B-4033-8AC2-41B6EBE3AE72}">
      <text>
        <r>
          <rPr>
            <sz val="9"/>
            <color indexed="81"/>
            <rFont val="Tahoma"/>
            <family val="2"/>
          </rPr>
          <t>Account_Balance_YTD(acctdept: {Map!D427})</t>
        </r>
      </text>
    </comment>
    <comment ref="F427" authorId="0" shapeId="0" xr:uid="{D1039925-1FE6-4699-8F7E-F1AF931CE708}">
      <text>
        <r>
          <rPr>
            <sz val="9"/>
            <color indexed="81"/>
            <rFont val="Tahoma"/>
            <family val="2"/>
          </rPr>
          <t>Account_Balance_YTD(acctdept: {Map!E427})</t>
        </r>
      </text>
    </comment>
    <comment ref="G427" authorId="0" shapeId="0" xr:uid="{973708AE-DE2A-4440-984E-58CE11096203}">
      <text>
        <r>
          <rPr>
            <sz val="9"/>
            <color indexed="81"/>
            <rFont val="Tahoma"/>
            <family val="2"/>
          </rPr>
          <t>Account_Balance_YTD(acctdept: {Map!F427})</t>
        </r>
      </text>
    </comment>
    <comment ref="H427" authorId="0" shapeId="0" xr:uid="{7C986D1E-456F-4921-A094-F6F9E0514F8A}">
      <text>
        <r>
          <rPr>
            <sz val="9"/>
            <color indexed="81"/>
            <rFont val="Tahoma"/>
            <family val="2"/>
          </rPr>
          <t>Account_Balance_YTD(acctdept: {Map!G427})</t>
        </r>
      </text>
    </comment>
    <comment ref="I427" authorId="0" shapeId="0" xr:uid="{9DF3B3C4-7FDD-4418-A7CA-D3D2C261E995}">
      <text>
        <r>
          <rPr>
            <sz val="9"/>
            <color indexed="81"/>
            <rFont val="Tahoma"/>
            <family val="2"/>
          </rPr>
          <t>Account_Balance_YTD(acctdept: {Map!H427})</t>
        </r>
      </text>
    </comment>
    <comment ref="J427" authorId="0" shapeId="0" xr:uid="{AA24EF87-B481-4D52-B2CD-CE5E4E525CBA}">
      <text>
        <r>
          <rPr>
            <sz val="9"/>
            <color indexed="81"/>
            <rFont val="Tahoma"/>
            <family val="2"/>
          </rPr>
          <t>Account_Balance_YTD(acctdept: {Map!I427})</t>
        </r>
      </text>
    </comment>
    <comment ref="K427" authorId="0" shapeId="0" xr:uid="{35A64FC5-600C-4047-A465-042D0F508C76}">
      <text>
        <r>
          <rPr>
            <sz val="9"/>
            <color indexed="81"/>
            <rFont val="Tahoma"/>
            <family val="2"/>
          </rPr>
          <t>Account_Balance_YTD(acctdept: {Map!J427})</t>
        </r>
      </text>
    </comment>
    <comment ref="L427" authorId="0" shapeId="0" xr:uid="{62863A66-E6F3-4F60-AE84-AAA86DB7CD4C}">
      <text>
        <r>
          <rPr>
            <sz val="9"/>
            <color indexed="81"/>
            <rFont val="Tahoma"/>
            <family val="2"/>
          </rPr>
          <t>Account_Balance_YTD(acctdept: {Map!K427})</t>
        </r>
      </text>
    </comment>
    <comment ref="M427" authorId="0" shapeId="0" xr:uid="{891DD2FD-6749-4214-A717-A1EAB6F364F0}">
      <text>
        <r>
          <rPr>
            <sz val="9"/>
            <color indexed="81"/>
            <rFont val="Tahoma"/>
            <family val="2"/>
          </rPr>
          <t>Account_Balance_YTD(acctdept: {Map!L427})</t>
        </r>
      </text>
    </comment>
    <comment ref="D428" authorId="0" shapeId="0" xr:uid="{C3A4F172-BDC3-4491-A8EA-D85F49E5F405}">
      <text>
        <r>
          <rPr>
            <sz val="9"/>
            <color indexed="81"/>
            <rFont val="Tahoma"/>
            <family val="2"/>
          </rPr>
          <t>Account_Balance_YTD(acctdept: {Map!C428})</t>
        </r>
      </text>
    </comment>
    <comment ref="E428" authorId="0" shapeId="0" xr:uid="{A0162516-D6B5-434E-93C3-451F76D37CF1}">
      <text>
        <r>
          <rPr>
            <sz val="9"/>
            <color indexed="81"/>
            <rFont val="Tahoma"/>
            <family val="2"/>
          </rPr>
          <t>Account_Balance_YTD(acctdept: {Map!D428})</t>
        </r>
      </text>
    </comment>
    <comment ref="F428" authorId="0" shapeId="0" xr:uid="{E3931A74-1989-47FA-97C6-CA9F3AD6990E}">
      <text>
        <r>
          <rPr>
            <sz val="9"/>
            <color indexed="81"/>
            <rFont val="Tahoma"/>
            <family val="2"/>
          </rPr>
          <t>Account_Balance_YTD(acctdept: {Map!E428})</t>
        </r>
      </text>
    </comment>
    <comment ref="G428" authorId="0" shapeId="0" xr:uid="{A51C2076-98B5-43F3-A597-33FD63B15E86}">
      <text>
        <r>
          <rPr>
            <sz val="9"/>
            <color indexed="81"/>
            <rFont val="Tahoma"/>
            <family val="2"/>
          </rPr>
          <t>Account_Balance_YTD(acctdept: {Map!F428})</t>
        </r>
      </text>
    </comment>
    <comment ref="H428" authorId="0" shapeId="0" xr:uid="{6491BF6B-C7DA-4009-90C9-8F4A8B41942F}">
      <text>
        <r>
          <rPr>
            <sz val="9"/>
            <color indexed="81"/>
            <rFont val="Tahoma"/>
            <family val="2"/>
          </rPr>
          <t>Account_Balance_YTD(acctdept: {Map!G428})</t>
        </r>
      </text>
    </comment>
    <comment ref="I428" authorId="0" shapeId="0" xr:uid="{EF517B33-9F8D-4054-A6CE-536AD51587A8}">
      <text>
        <r>
          <rPr>
            <sz val="9"/>
            <color indexed="81"/>
            <rFont val="Tahoma"/>
            <family val="2"/>
          </rPr>
          <t>Account_Balance_YTD(acctdept: {Map!H428})</t>
        </r>
      </text>
    </comment>
    <comment ref="J428" authorId="0" shapeId="0" xr:uid="{F9C7F873-391D-4433-9F96-9009C40D44B5}">
      <text>
        <r>
          <rPr>
            <sz val="9"/>
            <color indexed="81"/>
            <rFont val="Tahoma"/>
            <family val="2"/>
          </rPr>
          <t>Account_Balance_YTD(acctdept: {Map!I428})</t>
        </r>
      </text>
    </comment>
    <comment ref="K428" authorId="0" shapeId="0" xr:uid="{E6D28BD3-4B96-442D-A019-FF5C780E4EF3}">
      <text>
        <r>
          <rPr>
            <sz val="9"/>
            <color indexed="81"/>
            <rFont val="Tahoma"/>
            <family val="2"/>
          </rPr>
          <t>Account_Balance_YTD(acctdept: {Map!J428})</t>
        </r>
      </text>
    </comment>
    <comment ref="L428" authorId="0" shapeId="0" xr:uid="{FD1997C0-687E-477E-9EDB-5843E9266C90}">
      <text>
        <r>
          <rPr>
            <sz val="9"/>
            <color indexed="81"/>
            <rFont val="Tahoma"/>
            <family val="2"/>
          </rPr>
          <t>Account_Balance_YTD(acctdept: {Map!K428})</t>
        </r>
      </text>
    </comment>
    <comment ref="M428" authorId="0" shapeId="0" xr:uid="{D5FFC742-7474-4B45-873D-D048FDDA5F03}">
      <text>
        <r>
          <rPr>
            <sz val="9"/>
            <color indexed="81"/>
            <rFont val="Tahoma"/>
            <family val="2"/>
          </rPr>
          <t>Account_Balance_YTD(acctdept: {Map!L428})</t>
        </r>
      </text>
    </comment>
    <comment ref="D429" authorId="0" shapeId="0" xr:uid="{CD57E4DE-6396-408C-8D7A-32286741FAD1}">
      <text>
        <r>
          <rPr>
            <sz val="9"/>
            <color indexed="81"/>
            <rFont val="Tahoma"/>
            <family val="2"/>
          </rPr>
          <t>Account_Balance_YTD(acctdept: {Map!C429})</t>
        </r>
      </text>
    </comment>
    <comment ref="E429" authorId="0" shapeId="0" xr:uid="{62AC01CC-FE1C-4299-A2B2-E9A79E45E526}">
      <text>
        <r>
          <rPr>
            <sz val="9"/>
            <color indexed="81"/>
            <rFont val="Tahoma"/>
            <family val="2"/>
          </rPr>
          <t>Account_Balance_YTD(acctdept: {Map!D429})</t>
        </r>
      </text>
    </comment>
    <comment ref="F429" authorId="0" shapeId="0" xr:uid="{B3866731-5466-4155-B504-E839288EDAE3}">
      <text>
        <r>
          <rPr>
            <sz val="9"/>
            <color indexed="81"/>
            <rFont val="Tahoma"/>
            <family val="2"/>
          </rPr>
          <t>Account_Balance_YTD(acctdept: {Map!E429})</t>
        </r>
      </text>
    </comment>
    <comment ref="G429" authorId="0" shapeId="0" xr:uid="{203D108A-BB53-4018-8407-01CC04841156}">
      <text>
        <r>
          <rPr>
            <sz val="9"/>
            <color indexed="81"/>
            <rFont val="Tahoma"/>
            <family val="2"/>
          </rPr>
          <t>Account_Balance_YTD(acctdept: {Map!F429})</t>
        </r>
      </text>
    </comment>
    <comment ref="H429" authorId="0" shapeId="0" xr:uid="{37F76E31-D1FB-46C1-AFFB-475EB648B419}">
      <text>
        <r>
          <rPr>
            <sz val="9"/>
            <color indexed="81"/>
            <rFont val="Tahoma"/>
            <family val="2"/>
          </rPr>
          <t>Account_Balance_YTD(acctdept: {Map!G429})</t>
        </r>
      </text>
    </comment>
    <comment ref="I429" authorId="0" shapeId="0" xr:uid="{D18D345B-8885-4995-A6D1-7BC4A83DBBF6}">
      <text>
        <r>
          <rPr>
            <sz val="9"/>
            <color indexed="81"/>
            <rFont val="Tahoma"/>
            <family val="2"/>
          </rPr>
          <t>Account_Balance_YTD(acctdept: {Map!H429})</t>
        </r>
      </text>
    </comment>
    <comment ref="J429" authorId="0" shapeId="0" xr:uid="{3250E772-67B4-4BFD-9D7D-44CF819A2C0C}">
      <text>
        <r>
          <rPr>
            <sz val="9"/>
            <color indexed="81"/>
            <rFont val="Tahoma"/>
            <family val="2"/>
          </rPr>
          <t>Account_Balance_YTD(acctdept: {Map!I429})</t>
        </r>
      </text>
    </comment>
    <comment ref="K429" authorId="0" shapeId="0" xr:uid="{A7C67CC4-F210-4FA8-9D28-A0E418245157}">
      <text>
        <r>
          <rPr>
            <sz val="9"/>
            <color indexed="81"/>
            <rFont val="Tahoma"/>
            <family val="2"/>
          </rPr>
          <t>Account_Balance_YTD(acctdept: {Map!J429})</t>
        </r>
      </text>
    </comment>
    <comment ref="L429" authorId="0" shapeId="0" xr:uid="{FFD8D775-7A48-4B74-8CFF-046B468E6D54}">
      <text>
        <r>
          <rPr>
            <sz val="9"/>
            <color indexed="81"/>
            <rFont val="Tahoma"/>
            <family val="2"/>
          </rPr>
          <t>Account_Balance_YTD(acctdept: {Map!K429})</t>
        </r>
      </text>
    </comment>
    <comment ref="M429" authorId="0" shapeId="0" xr:uid="{77AC8D95-34EF-458B-B2D5-993365C629CF}">
      <text>
        <r>
          <rPr>
            <sz val="9"/>
            <color indexed="81"/>
            <rFont val="Tahoma"/>
            <family val="2"/>
          </rPr>
          <t>Account_Balance_YTD(acctdept: {Map!L429})</t>
        </r>
      </text>
    </comment>
    <comment ref="D430" authorId="0" shapeId="0" xr:uid="{569CFEEC-7789-4F9C-9CBC-372B9FF52C5F}">
      <text>
        <r>
          <rPr>
            <sz val="9"/>
            <color indexed="81"/>
            <rFont val="Tahoma"/>
            <family val="2"/>
          </rPr>
          <t>Account_Balance_YTD(acctdept: {Map!C430})</t>
        </r>
      </text>
    </comment>
    <comment ref="E430" authorId="0" shapeId="0" xr:uid="{ADF0D3E1-D58B-4FE5-914D-01BA1687304A}">
      <text>
        <r>
          <rPr>
            <sz val="9"/>
            <color indexed="81"/>
            <rFont val="Tahoma"/>
            <family val="2"/>
          </rPr>
          <t>Account_Balance_YTD(acctdept: {Map!D430})</t>
        </r>
      </text>
    </comment>
    <comment ref="F430" authorId="0" shapeId="0" xr:uid="{8F0171D8-CF63-4159-9E65-57A5219F3CE9}">
      <text>
        <r>
          <rPr>
            <sz val="9"/>
            <color indexed="81"/>
            <rFont val="Tahoma"/>
            <family val="2"/>
          </rPr>
          <t>Account_Balance_YTD(acctdept: {Map!E430})</t>
        </r>
      </text>
    </comment>
    <comment ref="G430" authorId="0" shapeId="0" xr:uid="{F34DC9C0-F84C-4023-89EC-48E88A4FB51F}">
      <text>
        <r>
          <rPr>
            <sz val="9"/>
            <color indexed="81"/>
            <rFont val="Tahoma"/>
            <family val="2"/>
          </rPr>
          <t>Account_Balance_YTD(acctdept: {Map!F430})</t>
        </r>
      </text>
    </comment>
    <comment ref="H430" authorId="0" shapeId="0" xr:uid="{A76260DF-CF43-465C-9AC6-27A7F79176DC}">
      <text>
        <r>
          <rPr>
            <sz val="9"/>
            <color indexed="81"/>
            <rFont val="Tahoma"/>
            <family val="2"/>
          </rPr>
          <t>Account_Balance_YTD(acctdept: {Map!G430})</t>
        </r>
      </text>
    </comment>
    <comment ref="I430" authorId="0" shapeId="0" xr:uid="{6657399F-27D0-48C1-B73C-0B6B3A47EE8A}">
      <text>
        <r>
          <rPr>
            <sz val="9"/>
            <color indexed="81"/>
            <rFont val="Tahoma"/>
            <family val="2"/>
          </rPr>
          <t>Account_Balance_YTD(acctdept: {Map!H430})</t>
        </r>
      </text>
    </comment>
    <comment ref="J430" authorId="0" shapeId="0" xr:uid="{5E6BE91B-4CD6-4B86-B151-AEBB2877543B}">
      <text>
        <r>
          <rPr>
            <sz val="9"/>
            <color indexed="81"/>
            <rFont val="Tahoma"/>
            <family val="2"/>
          </rPr>
          <t>Account_Balance_YTD(acctdept: {Map!I430})</t>
        </r>
      </text>
    </comment>
    <comment ref="K430" authorId="0" shapeId="0" xr:uid="{8DEC60DA-2593-402A-9F31-6AD4950D6B11}">
      <text>
        <r>
          <rPr>
            <sz val="9"/>
            <color indexed="81"/>
            <rFont val="Tahoma"/>
            <family val="2"/>
          </rPr>
          <t>Account_Balance_YTD(acctdept: {Map!J430})</t>
        </r>
      </text>
    </comment>
    <comment ref="L430" authorId="0" shapeId="0" xr:uid="{4B41252F-7EB2-41B1-AAAC-91D50EDA768A}">
      <text>
        <r>
          <rPr>
            <sz val="9"/>
            <color indexed="81"/>
            <rFont val="Tahoma"/>
            <family val="2"/>
          </rPr>
          <t>Account_Balance_YTD(acctdept: {Map!K430})</t>
        </r>
      </text>
    </comment>
    <comment ref="M430" authorId="0" shapeId="0" xr:uid="{CCA2BBE2-05B3-4EF1-9CAF-079784634E89}">
      <text>
        <r>
          <rPr>
            <sz val="9"/>
            <color indexed="81"/>
            <rFont val="Tahoma"/>
            <family val="2"/>
          </rPr>
          <t>Account_Balance_YTD(acctdept: {Map!L430})</t>
        </r>
      </text>
    </comment>
    <comment ref="D431" authorId="0" shapeId="0" xr:uid="{3DCB681C-3295-47E2-BC53-A8CD1E133353}">
      <text>
        <r>
          <rPr>
            <sz val="9"/>
            <color indexed="81"/>
            <rFont val="Tahoma"/>
            <family val="2"/>
          </rPr>
          <t>Account_Balance_YTD(acctdept: {Map!C431})</t>
        </r>
      </text>
    </comment>
    <comment ref="E431" authorId="0" shapeId="0" xr:uid="{C87D1D3A-9DFC-4784-83F7-1BD5EF97ED63}">
      <text>
        <r>
          <rPr>
            <sz val="9"/>
            <color indexed="81"/>
            <rFont val="Tahoma"/>
            <family val="2"/>
          </rPr>
          <t>Account_Balance_YTD(acctdept: {Map!D431})</t>
        </r>
      </text>
    </comment>
    <comment ref="F431" authorId="0" shapeId="0" xr:uid="{8208680B-916D-45F1-8951-9F720782B331}">
      <text>
        <r>
          <rPr>
            <sz val="9"/>
            <color indexed="81"/>
            <rFont val="Tahoma"/>
            <family val="2"/>
          </rPr>
          <t>Account_Balance_YTD(acctdept: {Map!E431})</t>
        </r>
      </text>
    </comment>
    <comment ref="G431" authorId="0" shapeId="0" xr:uid="{26639461-F467-4C83-AB1E-497C9CB907C9}">
      <text>
        <r>
          <rPr>
            <sz val="9"/>
            <color indexed="81"/>
            <rFont val="Tahoma"/>
            <family val="2"/>
          </rPr>
          <t>Account_Balance_YTD(acctdept: {Map!F431})</t>
        </r>
      </text>
    </comment>
    <comment ref="H431" authorId="0" shapeId="0" xr:uid="{7DD9A293-9E7A-4483-937D-E33E78D51DD7}">
      <text>
        <r>
          <rPr>
            <sz val="9"/>
            <color indexed="81"/>
            <rFont val="Tahoma"/>
            <family val="2"/>
          </rPr>
          <t>Account_Balance_YTD(acctdept: {Map!G431})</t>
        </r>
      </text>
    </comment>
    <comment ref="I431" authorId="0" shapeId="0" xr:uid="{4351E3FA-1AF2-4DE3-84DE-0A46D0D4AEF5}">
      <text>
        <r>
          <rPr>
            <sz val="9"/>
            <color indexed="81"/>
            <rFont val="Tahoma"/>
            <family val="2"/>
          </rPr>
          <t>Account_Balance_YTD(acctdept: {Map!H431})</t>
        </r>
      </text>
    </comment>
    <comment ref="J431" authorId="0" shapeId="0" xr:uid="{15B0218F-D94A-445A-A291-964F31A4B964}">
      <text>
        <r>
          <rPr>
            <sz val="9"/>
            <color indexed="81"/>
            <rFont val="Tahoma"/>
            <family val="2"/>
          </rPr>
          <t>Account_Balance_YTD(acctdept: {Map!I431})</t>
        </r>
      </text>
    </comment>
    <comment ref="K431" authorId="0" shapeId="0" xr:uid="{B0BAD469-D3F8-431D-8035-6A38D8D30FBF}">
      <text>
        <r>
          <rPr>
            <sz val="9"/>
            <color indexed="81"/>
            <rFont val="Tahoma"/>
            <family val="2"/>
          </rPr>
          <t>Account_Balance_YTD(acctdept: {Map!J431})</t>
        </r>
      </text>
    </comment>
    <comment ref="L431" authorId="0" shapeId="0" xr:uid="{C6D3BECB-2103-42B3-B0C6-AB9E515E339D}">
      <text>
        <r>
          <rPr>
            <sz val="9"/>
            <color indexed="81"/>
            <rFont val="Tahoma"/>
            <family val="2"/>
          </rPr>
          <t>Account_Balance_YTD(acctdept: {Map!K431})</t>
        </r>
      </text>
    </comment>
    <comment ref="M431" authorId="0" shapeId="0" xr:uid="{A7A80ADB-C0FB-438A-AEE7-1FAB5A0B1DE2}">
      <text>
        <r>
          <rPr>
            <sz val="9"/>
            <color indexed="81"/>
            <rFont val="Tahoma"/>
            <family val="2"/>
          </rPr>
          <t>Account_Balance_YTD(acctdept: {Map!L431})</t>
        </r>
      </text>
    </comment>
    <comment ref="D432" authorId="0" shapeId="0" xr:uid="{EDC6E7F0-0A4A-43D1-8B51-B02B06BC15CA}">
      <text>
        <r>
          <rPr>
            <sz val="9"/>
            <color indexed="81"/>
            <rFont val="Tahoma"/>
            <family val="2"/>
          </rPr>
          <t>Account_Balance_YTD(acctdept: {Map!C432})</t>
        </r>
      </text>
    </comment>
    <comment ref="E432" authorId="0" shapeId="0" xr:uid="{28B585BA-B969-4FB2-922C-5A1DECDDE9C6}">
      <text>
        <r>
          <rPr>
            <sz val="9"/>
            <color indexed="81"/>
            <rFont val="Tahoma"/>
            <family val="2"/>
          </rPr>
          <t>Account_Balance_YTD(acctdept: {Map!D432})</t>
        </r>
      </text>
    </comment>
    <comment ref="F432" authorId="0" shapeId="0" xr:uid="{3BA1D480-1CF6-40BB-8324-2BB162E24C52}">
      <text>
        <r>
          <rPr>
            <sz val="9"/>
            <color indexed="81"/>
            <rFont val="Tahoma"/>
            <family val="2"/>
          </rPr>
          <t>Account_Balance_YTD(acctdept: {Map!E432})</t>
        </r>
      </text>
    </comment>
    <comment ref="G432" authorId="0" shapeId="0" xr:uid="{0A109077-9D36-4387-A294-15706659998D}">
      <text>
        <r>
          <rPr>
            <sz val="9"/>
            <color indexed="81"/>
            <rFont val="Tahoma"/>
            <family val="2"/>
          </rPr>
          <t>Account_Balance_YTD(acctdept: {Map!F432})</t>
        </r>
      </text>
    </comment>
    <comment ref="H432" authorId="0" shapeId="0" xr:uid="{76043121-993C-4BB5-8A56-A3B5E451A1A8}">
      <text>
        <r>
          <rPr>
            <sz val="9"/>
            <color indexed="81"/>
            <rFont val="Tahoma"/>
            <family val="2"/>
          </rPr>
          <t>Account_Balance_YTD(acctdept: {Map!G432})</t>
        </r>
      </text>
    </comment>
    <comment ref="I432" authorId="0" shapeId="0" xr:uid="{AFAEC479-446E-45E5-B2B9-6DF753A5B139}">
      <text>
        <r>
          <rPr>
            <sz val="9"/>
            <color indexed="81"/>
            <rFont val="Tahoma"/>
            <family val="2"/>
          </rPr>
          <t>Account_Balance_YTD(acctdept: {Map!H432})</t>
        </r>
      </text>
    </comment>
    <comment ref="J432" authorId="0" shapeId="0" xr:uid="{11DE617B-5195-4323-95BF-199D77C4FE67}">
      <text>
        <r>
          <rPr>
            <sz val="9"/>
            <color indexed="81"/>
            <rFont val="Tahoma"/>
            <family val="2"/>
          </rPr>
          <t>Account_Balance_YTD(acctdept: {Map!I432})</t>
        </r>
      </text>
    </comment>
    <comment ref="K432" authorId="0" shapeId="0" xr:uid="{C2661A9F-B111-48AC-B8A3-6E9B540728AD}">
      <text>
        <r>
          <rPr>
            <sz val="9"/>
            <color indexed="81"/>
            <rFont val="Tahoma"/>
            <family val="2"/>
          </rPr>
          <t>Account_Balance_YTD(acctdept: {Map!J432})</t>
        </r>
      </text>
    </comment>
    <comment ref="L432" authorId="0" shapeId="0" xr:uid="{0792497C-EF01-4588-977C-8D30E3582FFB}">
      <text>
        <r>
          <rPr>
            <sz val="9"/>
            <color indexed="81"/>
            <rFont val="Tahoma"/>
            <family val="2"/>
          </rPr>
          <t>Account_Balance_YTD(acctdept: {Map!K432})</t>
        </r>
      </text>
    </comment>
    <comment ref="M432" authorId="0" shapeId="0" xr:uid="{DFFECA47-364C-45B6-BCF7-6EAAA5FD6A08}">
      <text>
        <r>
          <rPr>
            <sz val="9"/>
            <color indexed="81"/>
            <rFont val="Tahoma"/>
            <family val="2"/>
          </rPr>
          <t>Account_Balance_YTD(acctdept: {Map!L432})</t>
        </r>
      </text>
    </comment>
    <comment ref="D433" authorId="0" shapeId="0" xr:uid="{7244D17C-C5D0-44C5-BA6C-94D660831319}">
      <text>
        <r>
          <rPr>
            <sz val="9"/>
            <color indexed="81"/>
            <rFont val="Tahoma"/>
            <family val="2"/>
          </rPr>
          <t>Account_Balance_YTD(acctdept: {Map!C433})</t>
        </r>
      </text>
    </comment>
    <comment ref="E433" authorId="0" shapeId="0" xr:uid="{3ED10F8D-53C3-44E7-BBEA-18DF8680FEB5}">
      <text>
        <r>
          <rPr>
            <sz val="9"/>
            <color indexed="81"/>
            <rFont val="Tahoma"/>
            <family val="2"/>
          </rPr>
          <t>Account_Balance_YTD(acctdept: {Map!D433})</t>
        </r>
      </text>
    </comment>
    <comment ref="F433" authorId="0" shapeId="0" xr:uid="{644F762C-895A-46D2-9760-5730CBE146C8}">
      <text>
        <r>
          <rPr>
            <sz val="9"/>
            <color indexed="81"/>
            <rFont val="Tahoma"/>
            <family val="2"/>
          </rPr>
          <t>Account_Balance_YTD(acctdept: {Map!E433})</t>
        </r>
      </text>
    </comment>
    <comment ref="G433" authorId="0" shapeId="0" xr:uid="{9E1761BC-A82F-4AE3-94D5-0D31BC903F76}">
      <text>
        <r>
          <rPr>
            <sz val="9"/>
            <color indexed="81"/>
            <rFont val="Tahoma"/>
            <family val="2"/>
          </rPr>
          <t>Account_Balance_YTD(acctdept: {Map!F433})</t>
        </r>
      </text>
    </comment>
    <comment ref="H433" authorId="0" shapeId="0" xr:uid="{733A2F29-FC49-4155-9719-3CB4CBC08A7E}">
      <text>
        <r>
          <rPr>
            <sz val="9"/>
            <color indexed="81"/>
            <rFont val="Tahoma"/>
            <family val="2"/>
          </rPr>
          <t>Account_Balance_YTD(acctdept: {Map!G433})</t>
        </r>
      </text>
    </comment>
    <comment ref="I433" authorId="0" shapeId="0" xr:uid="{E7622F94-9FA7-4584-9FAA-2E33E58C76A5}">
      <text>
        <r>
          <rPr>
            <sz val="9"/>
            <color indexed="81"/>
            <rFont val="Tahoma"/>
            <family val="2"/>
          </rPr>
          <t>Account_Balance_YTD(acctdept: {Map!H433})</t>
        </r>
      </text>
    </comment>
    <comment ref="J433" authorId="0" shapeId="0" xr:uid="{4A4E433A-C783-4B51-A2B3-019D98C3AA7F}">
      <text>
        <r>
          <rPr>
            <sz val="9"/>
            <color indexed="81"/>
            <rFont val="Tahoma"/>
            <family val="2"/>
          </rPr>
          <t>Account_Balance_YTD(acctdept: {Map!I433})</t>
        </r>
      </text>
    </comment>
    <comment ref="K433" authorId="0" shapeId="0" xr:uid="{FF12E417-62FA-4BCA-AB92-DE1700320C48}">
      <text>
        <r>
          <rPr>
            <sz val="9"/>
            <color indexed="81"/>
            <rFont val="Tahoma"/>
            <family val="2"/>
          </rPr>
          <t>Account_Balance_YTD(acctdept: {Map!J433})</t>
        </r>
      </text>
    </comment>
    <comment ref="L433" authorId="0" shapeId="0" xr:uid="{85A803F1-67AC-46B2-8571-66E8D57393A0}">
      <text>
        <r>
          <rPr>
            <sz val="9"/>
            <color indexed="81"/>
            <rFont val="Tahoma"/>
            <family val="2"/>
          </rPr>
          <t>Account_Balance_YTD(acctdept: {Map!K433})</t>
        </r>
      </text>
    </comment>
    <comment ref="M433" authorId="0" shapeId="0" xr:uid="{6416D705-6A8F-4C5B-A71B-B1F2B63EBB90}">
      <text>
        <r>
          <rPr>
            <sz val="9"/>
            <color indexed="81"/>
            <rFont val="Tahoma"/>
            <family val="2"/>
          </rPr>
          <t>Account_Balance_YTD(acctdept: {Map!L433})</t>
        </r>
      </text>
    </comment>
    <comment ref="D434" authorId="0" shapeId="0" xr:uid="{835F8E0F-BD3F-4F64-8C40-C46E809101AC}">
      <text>
        <r>
          <rPr>
            <sz val="9"/>
            <color indexed="81"/>
            <rFont val="Tahoma"/>
            <family val="2"/>
          </rPr>
          <t>Account_Balance_YTD(acctdept: {Map!C434})</t>
        </r>
      </text>
    </comment>
    <comment ref="E434" authorId="0" shapeId="0" xr:uid="{03E796E5-5AFC-4C09-9E3A-8597C84E8FF2}">
      <text>
        <r>
          <rPr>
            <sz val="9"/>
            <color indexed="81"/>
            <rFont val="Tahoma"/>
            <family val="2"/>
          </rPr>
          <t>Account_Balance_YTD(acctdept: {Map!D434})</t>
        </r>
      </text>
    </comment>
    <comment ref="F434" authorId="0" shapeId="0" xr:uid="{C12A7823-B428-4DCD-9AB0-77DF7483B88E}">
      <text>
        <r>
          <rPr>
            <sz val="9"/>
            <color indexed="81"/>
            <rFont val="Tahoma"/>
            <family val="2"/>
          </rPr>
          <t>Account_Balance_YTD(acctdept: {Map!E434})</t>
        </r>
      </text>
    </comment>
    <comment ref="G434" authorId="0" shapeId="0" xr:uid="{97E85479-EEE7-4E3A-B8DF-68BDB4AC2A72}">
      <text>
        <r>
          <rPr>
            <sz val="9"/>
            <color indexed="81"/>
            <rFont val="Tahoma"/>
            <family val="2"/>
          </rPr>
          <t>Account_Balance_YTD(acctdept: {Map!F434})</t>
        </r>
      </text>
    </comment>
    <comment ref="H434" authorId="0" shapeId="0" xr:uid="{D66160A8-100B-4176-B028-55BAC863DC81}">
      <text>
        <r>
          <rPr>
            <sz val="9"/>
            <color indexed="81"/>
            <rFont val="Tahoma"/>
            <family val="2"/>
          </rPr>
          <t>Account_Balance_YTD(acctdept: {Map!G434})</t>
        </r>
      </text>
    </comment>
    <comment ref="I434" authorId="0" shapeId="0" xr:uid="{EBCA46F6-A4D0-4FDA-8B0B-7022D9BE039A}">
      <text>
        <r>
          <rPr>
            <sz val="9"/>
            <color indexed="81"/>
            <rFont val="Tahoma"/>
            <family val="2"/>
          </rPr>
          <t>Account_Balance_YTD(acctdept: {Map!H434})</t>
        </r>
      </text>
    </comment>
    <comment ref="J434" authorId="0" shapeId="0" xr:uid="{D5289EBE-F486-485D-9403-C4BC932D2CC5}">
      <text>
        <r>
          <rPr>
            <sz val="9"/>
            <color indexed="81"/>
            <rFont val="Tahoma"/>
            <family val="2"/>
          </rPr>
          <t>Account_Balance_YTD(acctdept: {Map!I434})</t>
        </r>
      </text>
    </comment>
    <comment ref="K434" authorId="0" shapeId="0" xr:uid="{5EFCAD1E-DD49-4671-98F3-4F3BBF70B09E}">
      <text>
        <r>
          <rPr>
            <sz val="9"/>
            <color indexed="81"/>
            <rFont val="Tahoma"/>
            <family val="2"/>
          </rPr>
          <t>Account_Balance_YTD(acctdept: {Map!J434})</t>
        </r>
      </text>
    </comment>
    <comment ref="L434" authorId="0" shapeId="0" xr:uid="{A4B14BA5-10BB-4E7B-9800-091CAEC1E9A0}">
      <text>
        <r>
          <rPr>
            <sz val="9"/>
            <color indexed="81"/>
            <rFont val="Tahoma"/>
            <family val="2"/>
          </rPr>
          <t>Account_Balance_YTD(acctdept: {Map!K434})</t>
        </r>
      </text>
    </comment>
    <comment ref="M434" authorId="0" shapeId="0" xr:uid="{086A7BC0-9227-4A54-8983-E8F61DC6AF62}">
      <text>
        <r>
          <rPr>
            <sz val="9"/>
            <color indexed="81"/>
            <rFont val="Tahoma"/>
            <family val="2"/>
          </rPr>
          <t>Account_Balance_YTD(acctdept: {Map!L434})</t>
        </r>
      </text>
    </comment>
    <comment ref="D435" authorId="0" shapeId="0" xr:uid="{882B3583-A549-4E6D-A0E4-1DF813BCE92A}">
      <text>
        <r>
          <rPr>
            <sz val="9"/>
            <color indexed="81"/>
            <rFont val="Tahoma"/>
            <family val="2"/>
          </rPr>
          <t>Account_Balance_YTD(acctdept: {Map!C435})</t>
        </r>
      </text>
    </comment>
    <comment ref="E435" authorId="0" shapeId="0" xr:uid="{D80A2224-081D-4010-A107-DA0965522343}">
      <text>
        <r>
          <rPr>
            <sz val="9"/>
            <color indexed="81"/>
            <rFont val="Tahoma"/>
            <family val="2"/>
          </rPr>
          <t>Account_Balance_YTD(acctdept: {Map!D435})</t>
        </r>
      </text>
    </comment>
    <comment ref="F435" authorId="0" shapeId="0" xr:uid="{5BEDE80B-EBB4-44E3-85C5-6D4CC52E3EDE}">
      <text>
        <r>
          <rPr>
            <sz val="9"/>
            <color indexed="81"/>
            <rFont val="Tahoma"/>
            <family val="2"/>
          </rPr>
          <t>Account_Balance_YTD(acctdept: {Map!E435})</t>
        </r>
      </text>
    </comment>
    <comment ref="G435" authorId="0" shapeId="0" xr:uid="{ED55EC40-475F-4C1A-849C-55EC6BCDDB7A}">
      <text>
        <r>
          <rPr>
            <sz val="9"/>
            <color indexed="81"/>
            <rFont val="Tahoma"/>
            <family val="2"/>
          </rPr>
          <t>Account_Balance_YTD(acctdept: {Map!F435})</t>
        </r>
      </text>
    </comment>
    <comment ref="H435" authorId="0" shapeId="0" xr:uid="{DD70F57C-2F43-4985-B77E-1B2B5CA353FB}">
      <text>
        <r>
          <rPr>
            <sz val="9"/>
            <color indexed="81"/>
            <rFont val="Tahoma"/>
            <family val="2"/>
          </rPr>
          <t>Account_Balance_YTD(acctdept: {Map!G435})</t>
        </r>
      </text>
    </comment>
    <comment ref="I435" authorId="0" shapeId="0" xr:uid="{601B6E50-4445-4397-8A52-7FBE907D838F}">
      <text>
        <r>
          <rPr>
            <sz val="9"/>
            <color indexed="81"/>
            <rFont val="Tahoma"/>
            <family val="2"/>
          </rPr>
          <t>Account_Balance_YTD(acctdept: {Map!H435})</t>
        </r>
      </text>
    </comment>
    <comment ref="J435" authorId="0" shapeId="0" xr:uid="{54F103B8-5C0B-4B8B-B90A-98DDBCAEC4EA}">
      <text>
        <r>
          <rPr>
            <sz val="9"/>
            <color indexed="81"/>
            <rFont val="Tahoma"/>
            <family val="2"/>
          </rPr>
          <t>Account_Balance_YTD(acctdept: {Map!I435})</t>
        </r>
      </text>
    </comment>
    <comment ref="K435" authorId="0" shapeId="0" xr:uid="{BDF8E215-16EA-4CD0-A155-195A8ED7479E}">
      <text>
        <r>
          <rPr>
            <sz val="9"/>
            <color indexed="81"/>
            <rFont val="Tahoma"/>
            <family val="2"/>
          </rPr>
          <t>Account_Balance_YTD(acctdept: {Map!J435})</t>
        </r>
      </text>
    </comment>
    <comment ref="L435" authorId="0" shapeId="0" xr:uid="{0F6595B3-1BFB-41C2-8F60-8E960914DBF8}">
      <text>
        <r>
          <rPr>
            <sz val="9"/>
            <color indexed="81"/>
            <rFont val="Tahoma"/>
            <family val="2"/>
          </rPr>
          <t>Account_Balance_YTD(acctdept: {Map!K435})</t>
        </r>
      </text>
    </comment>
    <comment ref="M435" authorId="0" shapeId="0" xr:uid="{8699D831-2825-4076-8ED5-92864D118EE1}">
      <text>
        <r>
          <rPr>
            <sz val="9"/>
            <color indexed="81"/>
            <rFont val="Tahoma"/>
            <family val="2"/>
          </rPr>
          <t>Account_Balance_YTD(acctdept: {Map!L435})</t>
        </r>
      </text>
    </comment>
    <comment ref="D436" authorId="0" shapeId="0" xr:uid="{AF05327B-B74D-48FD-8D63-3D7129EBF7E5}">
      <text>
        <r>
          <rPr>
            <sz val="9"/>
            <color indexed="81"/>
            <rFont val="Tahoma"/>
            <family val="2"/>
          </rPr>
          <t>Account_Balance_YTD(acctdept: {Map!C436})</t>
        </r>
      </text>
    </comment>
    <comment ref="E436" authorId="0" shapeId="0" xr:uid="{E265947A-5417-4B76-B642-3189D528E5CC}">
      <text>
        <r>
          <rPr>
            <sz val="9"/>
            <color indexed="81"/>
            <rFont val="Tahoma"/>
            <family val="2"/>
          </rPr>
          <t>Account_Balance_YTD(acctdept: {Map!D436})</t>
        </r>
      </text>
    </comment>
    <comment ref="F436" authorId="0" shapeId="0" xr:uid="{7ABDD9A7-FBB0-426B-B95E-BA06542D74B2}">
      <text>
        <r>
          <rPr>
            <sz val="9"/>
            <color indexed="81"/>
            <rFont val="Tahoma"/>
            <family val="2"/>
          </rPr>
          <t>Account_Balance_YTD(acctdept: {Map!E436})</t>
        </r>
      </text>
    </comment>
    <comment ref="G436" authorId="0" shapeId="0" xr:uid="{A51924B1-7B87-4B64-B594-8AA644C9CF95}">
      <text>
        <r>
          <rPr>
            <sz val="9"/>
            <color indexed="81"/>
            <rFont val="Tahoma"/>
            <family val="2"/>
          </rPr>
          <t>Account_Balance_YTD(acctdept: {Map!F436})</t>
        </r>
      </text>
    </comment>
    <comment ref="H436" authorId="0" shapeId="0" xr:uid="{A2C89556-0049-497D-8F9C-3C9A27AF6764}">
      <text>
        <r>
          <rPr>
            <sz val="9"/>
            <color indexed="81"/>
            <rFont val="Tahoma"/>
            <family val="2"/>
          </rPr>
          <t>Account_Balance_YTD(acctdept: {Map!G436})</t>
        </r>
      </text>
    </comment>
    <comment ref="I436" authorId="0" shapeId="0" xr:uid="{77A46E2F-CBB3-4D03-A472-F6EB970525E5}">
      <text>
        <r>
          <rPr>
            <sz val="9"/>
            <color indexed="81"/>
            <rFont val="Tahoma"/>
            <family val="2"/>
          </rPr>
          <t>Account_Balance_YTD(acctdept: {Map!H436})</t>
        </r>
      </text>
    </comment>
    <comment ref="J436" authorId="0" shapeId="0" xr:uid="{3B0AE465-93E4-4AA0-BF82-2423B6581058}">
      <text>
        <r>
          <rPr>
            <sz val="9"/>
            <color indexed="81"/>
            <rFont val="Tahoma"/>
            <family val="2"/>
          </rPr>
          <t>Account_Balance_YTD(acctdept: {Map!I436})</t>
        </r>
      </text>
    </comment>
    <comment ref="K436" authorId="0" shapeId="0" xr:uid="{A84551A8-3D72-407E-A5A1-9CE030F5B370}">
      <text>
        <r>
          <rPr>
            <sz val="9"/>
            <color indexed="81"/>
            <rFont val="Tahoma"/>
            <family val="2"/>
          </rPr>
          <t>Account_Balance_YTD(acctdept: {Map!J436})</t>
        </r>
      </text>
    </comment>
    <comment ref="L436" authorId="0" shapeId="0" xr:uid="{610295D6-09A1-4E54-A2CE-E3B7CE37C562}">
      <text>
        <r>
          <rPr>
            <sz val="9"/>
            <color indexed="81"/>
            <rFont val="Tahoma"/>
            <family val="2"/>
          </rPr>
          <t>Account_Balance_YTD(acctdept: {Map!K436})</t>
        </r>
      </text>
    </comment>
    <comment ref="M436" authorId="0" shapeId="0" xr:uid="{13DCE7CB-59D1-4ABF-ACDA-1381F58638CC}">
      <text>
        <r>
          <rPr>
            <sz val="9"/>
            <color indexed="81"/>
            <rFont val="Tahoma"/>
            <family val="2"/>
          </rPr>
          <t>Account_Balance_YTD(acctdept: {Map!L436})</t>
        </r>
      </text>
    </comment>
    <comment ref="D437" authorId="0" shapeId="0" xr:uid="{091E9DAE-F88B-4DA3-9DEA-9648A4D1492A}">
      <text>
        <r>
          <rPr>
            <sz val="9"/>
            <color indexed="81"/>
            <rFont val="Tahoma"/>
            <family val="2"/>
          </rPr>
          <t>Account_Balance_YTD(acctdept: {Map!C437})</t>
        </r>
      </text>
    </comment>
    <comment ref="E437" authorId="0" shapeId="0" xr:uid="{820E99A8-319E-434C-B20E-77330C82AA0A}">
      <text>
        <r>
          <rPr>
            <sz val="9"/>
            <color indexed="81"/>
            <rFont val="Tahoma"/>
            <family val="2"/>
          </rPr>
          <t>Account_Balance_YTD(acctdept: {Map!D437})</t>
        </r>
      </text>
    </comment>
    <comment ref="F437" authorId="0" shapeId="0" xr:uid="{0F7C69A4-AA46-4860-9312-428C27495835}">
      <text>
        <r>
          <rPr>
            <sz val="9"/>
            <color indexed="81"/>
            <rFont val="Tahoma"/>
            <family val="2"/>
          </rPr>
          <t>Account_Balance_YTD(acctdept: {Map!E437})</t>
        </r>
      </text>
    </comment>
    <comment ref="G437" authorId="0" shapeId="0" xr:uid="{BE84FB56-6DD4-4686-A476-E562A39D92D8}">
      <text>
        <r>
          <rPr>
            <sz val="9"/>
            <color indexed="81"/>
            <rFont val="Tahoma"/>
            <family val="2"/>
          </rPr>
          <t>Account_Balance_YTD(acctdept: {Map!F437})</t>
        </r>
      </text>
    </comment>
    <comment ref="H437" authorId="0" shapeId="0" xr:uid="{A187337D-8DCE-4E19-A659-A7B2578F710A}">
      <text>
        <r>
          <rPr>
            <sz val="9"/>
            <color indexed="81"/>
            <rFont val="Tahoma"/>
            <family val="2"/>
          </rPr>
          <t>Account_Balance_YTD(acctdept: {Map!G437})</t>
        </r>
      </text>
    </comment>
    <comment ref="I437" authorId="0" shapeId="0" xr:uid="{0705FA50-8B73-4F41-8380-C29ADF9C5A77}">
      <text>
        <r>
          <rPr>
            <sz val="9"/>
            <color indexed="81"/>
            <rFont val="Tahoma"/>
            <family val="2"/>
          </rPr>
          <t>Account_Balance_YTD(acctdept: {Map!H437})</t>
        </r>
      </text>
    </comment>
    <comment ref="J437" authorId="0" shapeId="0" xr:uid="{DD480109-D231-452E-94E1-FF83541757B6}">
      <text>
        <r>
          <rPr>
            <sz val="9"/>
            <color indexed="81"/>
            <rFont val="Tahoma"/>
            <family val="2"/>
          </rPr>
          <t>Account_Balance_YTD(acctdept: {Map!I437})</t>
        </r>
      </text>
    </comment>
    <comment ref="K437" authorId="0" shapeId="0" xr:uid="{CA961D95-1947-4AE5-94C5-5CF87AD06E82}">
      <text>
        <r>
          <rPr>
            <sz val="9"/>
            <color indexed="81"/>
            <rFont val="Tahoma"/>
            <family val="2"/>
          </rPr>
          <t>Account_Balance_YTD(acctdept: {Map!J437})</t>
        </r>
      </text>
    </comment>
    <comment ref="L437" authorId="0" shapeId="0" xr:uid="{1EA4C2E0-34A3-4376-A6E7-52236EFE9EA2}">
      <text>
        <r>
          <rPr>
            <sz val="9"/>
            <color indexed="81"/>
            <rFont val="Tahoma"/>
            <family val="2"/>
          </rPr>
          <t>Account_Balance_YTD(acctdept: {Map!K437})</t>
        </r>
      </text>
    </comment>
    <comment ref="M437" authorId="0" shapeId="0" xr:uid="{C84BFEBB-34C5-4317-8821-E4D5770AE434}">
      <text>
        <r>
          <rPr>
            <sz val="9"/>
            <color indexed="81"/>
            <rFont val="Tahoma"/>
            <family val="2"/>
          </rPr>
          <t>Account_Balance_YTD(acctdept: {Map!L437})</t>
        </r>
      </text>
    </comment>
    <comment ref="D438" authorId="0" shapeId="0" xr:uid="{98BE66A0-D9BA-40D7-AD51-697801C94DA3}">
      <text>
        <r>
          <rPr>
            <sz val="9"/>
            <color indexed="81"/>
            <rFont val="Tahoma"/>
            <family val="2"/>
          </rPr>
          <t>Account_Balance_YTD(acctdept: {Map!C438})</t>
        </r>
      </text>
    </comment>
    <comment ref="E438" authorId="0" shapeId="0" xr:uid="{441CAEFD-1313-4766-9DC4-8059FB9FE0D3}">
      <text>
        <r>
          <rPr>
            <sz val="9"/>
            <color indexed="81"/>
            <rFont val="Tahoma"/>
            <family val="2"/>
          </rPr>
          <t>Account_Balance_YTD(acctdept: {Map!D438})</t>
        </r>
      </text>
    </comment>
    <comment ref="F438" authorId="0" shapeId="0" xr:uid="{BD171E60-1E79-4D6D-B7B8-1AB5A622764B}">
      <text>
        <r>
          <rPr>
            <sz val="9"/>
            <color indexed="81"/>
            <rFont val="Tahoma"/>
            <family val="2"/>
          </rPr>
          <t>Account_Balance_YTD(acctdept: {Map!E438})</t>
        </r>
      </text>
    </comment>
    <comment ref="G438" authorId="0" shapeId="0" xr:uid="{5419FC53-D814-4895-B4B9-C36A30764BE3}">
      <text>
        <r>
          <rPr>
            <sz val="9"/>
            <color indexed="81"/>
            <rFont val="Tahoma"/>
            <family val="2"/>
          </rPr>
          <t>Account_Balance_YTD(acctdept: {Map!F438})</t>
        </r>
      </text>
    </comment>
    <comment ref="H438" authorId="0" shapeId="0" xr:uid="{A83719AB-FD2F-427F-920A-3047FD4912E9}">
      <text>
        <r>
          <rPr>
            <sz val="9"/>
            <color indexed="81"/>
            <rFont val="Tahoma"/>
            <family val="2"/>
          </rPr>
          <t>Account_Balance_YTD(acctdept: {Map!G438})</t>
        </r>
      </text>
    </comment>
    <comment ref="I438" authorId="0" shapeId="0" xr:uid="{14264022-5028-4F7E-8373-03446BEAC17F}">
      <text>
        <r>
          <rPr>
            <sz val="9"/>
            <color indexed="81"/>
            <rFont val="Tahoma"/>
            <family val="2"/>
          </rPr>
          <t>Account_Balance_YTD(acctdept: {Map!H438})</t>
        </r>
      </text>
    </comment>
    <comment ref="J438" authorId="0" shapeId="0" xr:uid="{8010916D-0D4F-48C3-96BD-FEF0E099B6A5}">
      <text>
        <r>
          <rPr>
            <sz val="9"/>
            <color indexed="81"/>
            <rFont val="Tahoma"/>
            <family val="2"/>
          </rPr>
          <t>Account_Balance_YTD(acctdept: {Map!I438})</t>
        </r>
      </text>
    </comment>
    <comment ref="K438" authorId="0" shapeId="0" xr:uid="{186215B1-5EE1-45DD-9927-FE3E8C76883D}">
      <text>
        <r>
          <rPr>
            <sz val="9"/>
            <color indexed="81"/>
            <rFont val="Tahoma"/>
            <family val="2"/>
          </rPr>
          <t>Account_Balance_YTD(acctdept: {Map!J438})</t>
        </r>
      </text>
    </comment>
    <comment ref="L438" authorId="0" shapeId="0" xr:uid="{E3BA9F20-2945-4BF0-9657-2DCE42B1F46A}">
      <text>
        <r>
          <rPr>
            <sz val="9"/>
            <color indexed="81"/>
            <rFont val="Tahoma"/>
            <family val="2"/>
          </rPr>
          <t>Account_Balance_YTD(acctdept: {Map!K438})</t>
        </r>
      </text>
    </comment>
    <comment ref="M438" authorId="0" shapeId="0" xr:uid="{8B08B74C-11EE-48CF-BA55-3E4A22022A61}">
      <text>
        <r>
          <rPr>
            <sz val="9"/>
            <color indexed="81"/>
            <rFont val="Tahoma"/>
            <family val="2"/>
          </rPr>
          <t>Account_Balance_YTD(acctdept: {Map!L438})</t>
        </r>
      </text>
    </comment>
    <comment ref="D439" authorId="0" shapeId="0" xr:uid="{3F28E0E5-D1B0-4676-8D39-88314CB07BAF}">
      <text>
        <r>
          <rPr>
            <sz val="9"/>
            <color indexed="81"/>
            <rFont val="Tahoma"/>
            <family val="2"/>
          </rPr>
          <t>Account_Balance_YTD(acctdept: {Map!C439})</t>
        </r>
      </text>
    </comment>
    <comment ref="E439" authorId="0" shapeId="0" xr:uid="{037CAB99-497E-4FA9-9668-D42B316CB49F}">
      <text>
        <r>
          <rPr>
            <sz val="9"/>
            <color indexed="81"/>
            <rFont val="Tahoma"/>
            <family val="2"/>
          </rPr>
          <t>Account_Balance_YTD(acctdept: {Map!D439})</t>
        </r>
      </text>
    </comment>
    <comment ref="F439" authorId="0" shapeId="0" xr:uid="{FFDFC41B-25B6-4220-99C3-B867DB37EAE6}">
      <text>
        <r>
          <rPr>
            <sz val="9"/>
            <color indexed="81"/>
            <rFont val="Tahoma"/>
            <family val="2"/>
          </rPr>
          <t>Account_Balance_YTD(acctdept: {Map!E439})</t>
        </r>
      </text>
    </comment>
    <comment ref="G439" authorId="0" shapeId="0" xr:uid="{FD62188B-4556-4A1A-852B-7AC8D15A6D2C}">
      <text>
        <r>
          <rPr>
            <sz val="9"/>
            <color indexed="81"/>
            <rFont val="Tahoma"/>
            <family val="2"/>
          </rPr>
          <t>Account_Balance_YTD(acctdept: {Map!F439})</t>
        </r>
      </text>
    </comment>
    <comment ref="H439" authorId="0" shapeId="0" xr:uid="{A8D47F67-6193-42FF-9302-DDA6B655E292}">
      <text>
        <r>
          <rPr>
            <sz val="9"/>
            <color indexed="81"/>
            <rFont val="Tahoma"/>
            <family val="2"/>
          </rPr>
          <t>Account_Balance_YTD(acctdept: {Map!G439})</t>
        </r>
      </text>
    </comment>
    <comment ref="I439" authorId="0" shapeId="0" xr:uid="{77942472-0B50-467A-9366-03B6B173527E}">
      <text>
        <r>
          <rPr>
            <sz val="9"/>
            <color indexed="81"/>
            <rFont val="Tahoma"/>
            <family val="2"/>
          </rPr>
          <t>Account_Balance_YTD(acctdept: {Map!H439})</t>
        </r>
      </text>
    </comment>
    <comment ref="J439" authorId="0" shapeId="0" xr:uid="{F09B2010-53AE-4A4D-9898-5EDB115B6817}">
      <text>
        <r>
          <rPr>
            <sz val="9"/>
            <color indexed="81"/>
            <rFont val="Tahoma"/>
            <family val="2"/>
          </rPr>
          <t>Account_Balance_YTD(acctdept: {Map!I439})</t>
        </r>
      </text>
    </comment>
    <comment ref="K439" authorId="0" shapeId="0" xr:uid="{819E2EE7-2F52-444A-BD3B-6AF13C3936D0}">
      <text>
        <r>
          <rPr>
            <sz val="9"/>
            <color indexed="81"/>
            <rFont val="Tahoma"/>
            <family val="2"/>
          </rPr>
          <t>Account_Balance_YTD(acctdept: {Map!J439})</t>
        </r>
      </text>
    </comment>
    <comment ref="L439" authorId="0" shapeId="0" xr:uid="{3958EF65-DBE3-4F93-A19C-09D23A1F23C1}">
      <text>
        <r>
          <rPr>
            <sz val="9"/>
            <color indexed="81"/>
            <rFont val="Tahoma"/>
            <family val="2"/>
          </rPr>
          <t>Account_Balance_YTD(acctdept: {Map!K439})</t>
        </r>
      </text>
    </comment>
    <comment ref="M439" authorId="0" shapeId="0" xr:uid="{9F267A64-944B-4642-B908-695C741D8FF5}">
      <text>
        <r>
          <rPr>
            <sz val="9"/>
            <color indexed="81"/>
            <rFont val="Tahoma"/>
            <family val="2"/>
          </rPr>
          <t>Account_Balance_YTD(acctdept: {Map!L439})</t>
        </r>
      </text>
    </comment>
    <comment ref="D440" authorId="0" shapeId="0" xr:uid="{CD7AA22E-CC45-465E-8B9A-22C943D823F8}">
      <text>
        <r>
          <rPr>
            <sz val="9"/>
            <color indexed="81"/>
            <rFont val="Tahoma"/>
            <family val="2"/>
          </rPr>
          <t>Account_Balance_YTD(acctdept: {Map!C440})</t>
        </r>
      </text>
    </comment>
    <comment ref="E440" authorId="0" shapeId="0" xr:uid="{61EE0FE2-A067-499C-A555-2611312B2F13}">
      <text>
        <r>
          <rPr>
            <sz val="9"/>
            <color indexed="81"/>
            <rFont val="Tahoma"/>
            <family val="2"/>
          </rPr>
          <t>Account_Balance_YTD(acctdept: {Map!D440})</t>
        </r>
      </text>
    </comment>
    <comment ref="F440" authorId="0" shapeId="0" xr:uid="{7690DEA9-0C7A-4445-850B-C72D37D1DFC5}">
      <text>
        <r>
          <rPr>
            <sz val="9"/>
            <color indexed="81"/>
            <rFont val="Tahoma"/>
            <family val="2"/>
          </rPr>
          <t>Account_Balance_YTD(acctdept: {Map!E440})</t>
        </r>
      </text>
    </comment>
    <comment ref="G440" authorId="0" shapeId="0" xr:uid="{1F6F0F31-92CD-4316-A35D-EE6530330206}">
      <text>
        <r>
          <rPr>
            <sz val="9"/>
            <color indexed="81"/>
            <rFont val="Tahoma"/>
            <family val="2"/>
          </rPr>
          <t>Account_Balance_YTD(acctdept: {Map!F440})</t>
        </r>
      </text>
    </comment>
    <comment ref="H440" authorId="0" shapeId="0" xr:uid="{AE50C3A4-484B-4E6F-B0EE-732FCE42ECAB}">
      <text>
        <r>
          <rPr>
            <sz val="9"/>
            <color indexed="81"/>
            <rFont val="Tahoma"/>
            <family val="2"/>
          </rPr>
          <t>Account_Balance_YTD(acctdept: {Map!G440})</t>
        </r>
      </text>
    </comment>
    <comment ref="I440" authorId="0" shapeId="0" xr:uid="{EFE3986F-8C92-4F49-8AEE-FEE08F09CA54}">
      <text>
        <r>
          <rPr>
            <sz val="9"/>
            <color indexed="81"/>
            <rFont val="Tahoma"/>
            <family val="2"/>
          </rPr>
          <t>Account_Balance_YTD(acctdept: {Map!H440})</t>
        </r>
      </text>
    </comment>
    <comment ref="J440" authorId="0" shapeId="0" xr:uid="{8E88DA2F-39E4-4AE2-817B-88C838FA9BC7}">
      <text>
        <r>
          <rPr>
            <sz val="9"/>
            <color indexed="81"/>
            <rFont val="Tahoma"/>
            <family val="2"/>
          </rPr>
          <t>Account_Balance_YTD(acctdept: {Map!I440})</t>
        </r>
      </text>
    </comment>
    <comment ref="K440" authorId="0" shapeId="0" xr:uid="{B83B9D26-F7B5-4DF7-8176-5E9E3A41CEC5}">
      <text>
        <r>
          <rPr>
            <sz val="9"/>
            <color indexed="81"/>
            <rFont val="Tahoma"/>
            <family val="2"/>
          </rPr>
          <t>Account_Balance_YTD(acctdept: {Map!J440})</t>
        </r>
      </text>
    </comment>
    <comment ref="L440" authorId="0" shapeId="0" xr:uid="{3ED8988A-29EF-4DD1-84F2-CEFE6380419A}">
      <text>
        <r>
          <rPr>
            <sz val="9"/>
            <color indexed="81"/>
            <rFont val="Tahoma"/>
            <family val="2"/>
          </rPr>
          <t>Account_Balance_YTD(acctdept: {Map!K440})</t>
        </r>
      </text>
    </comment>
    <comment ref="M440" authorId="0" shapeId="0" xr:uid="{F5586C53-C3B9-4AE7-8997-A73BDA9BAD4F}">
      <text>
        <r>
          <rPr>
            <sz val="9"/>
            <color indexed="81"/>
            <rFont val="Tahoma"/>
            <family val="2"/>
          </rPr>
          <t>Account_Balance_YTD(acctdept: {Map!L440})</t>
        </r>
      </text>
    </comment>
    <comment ref="D441" authorId="0" shapeId="0" xr:uid="{60ACE747-110D-400A-A484-B17CA36A9195}">
      <text>
        <r>
          <rPr>
            <sz val="9"/>
            <color indexed="81"/>
            <rFont val="Tahoma"/>
            <family val="2"/>
          </rPr>
          <t>Account_Balance_YTD(acctdept: {Map!C441})</t>
        </r>
      </text>
    </comment>
    <comment ref="E441" authorId="0" shapeId="0" xr:uid="{07191C20-9657-4D76-A06E-E8F007376777}">
      <text>
        <r>
          <rPr>
            <sz val="9"/>
            <color indexed="81"/>
            <rFont val="Tahoma"/>
            <family val="2"/>
          </rPr>
          <t>Account_Balance_YTD(acctdept: {Map!D441})</t>
        </r>
      </text>
    </comment>
    <comment ref="F441" authorId="0" shapeId="0" xr:uid="{AE697D5B-C446-4934-B244-6EE2526A2672}">
      <text>
        <r>
          <rPr>
            <sz val="9"/>
            <color indexed="81"/>
            <rFont val="Tahoma"/>
            <family val="2"/>
          </rPr>
          <t>Account_Balance_YTD(acctdept: {Map!E441})</t>
        </r>
      </text>
    </comment>
    <comment ref="G441" authorId="0" shapeId="0" xr:uid="{70440EB6-558A-42C8-959C-49EA33919B80}">
      <text>
        <r>
          <rPr>
            <sz val="9"/>
            <color indexed="81"/>
            <rFont val="Tahoma"/>
            <family val="2"/>
          </rPr>
          <t>Account_Balance_YTD(acctdept: {Map!F441})</t>
        </r>
      </text>
    </comment>
    <comment ref="H441" authorId="0" shapeId="0" xr:uid="{DCFD2228-5D82-4BCD-9BCF-C68A2E92B2DB}">
      <text>
        <r>
          <rPr>
            <sz val="9"/>
            <color indexed="81"/>
            <rFont val="Tahoma"/>
            <family val="2"/>
          </rPr>
          <t>Account_Balance_YTD(acctdept: {Map!G441})</t>
        </r>
      </text>
    </comment>
    <comment ref="I441" authorId="0" shapeId="0" xr:uid="{F80EC882-A973-4D42-9F9F-E11C0D57EF70}">
      <text>
        <r>
          <rPr>
            <sz val="9"/>
            <color indexed="81"/>
            <rFont val="Tahoma"/>
            <family val="2"/>
          </rPr>
          <t>Account_Balance_YTD(acctdept: {Map!H441})</t>
        </r>
      </text>
    </comment>
    <comment ref="J441" authorId="0" shapeId="0" xr:uid="{EEA2012B-76FF-464D-BE77-20EEF9513551}">
      <text>
        <r>
          <rPr>
            <sz val="9"/>
            <color indexed="81"/>
            <rFont val="Tahoma"/>
            <family val="2"/>
          </rPr>
          <t>Account_Balance_YTD(acctdept: {Map!I441})</t>
        </r>
      </text>
    </comment>
    <comment ref="K441" authorId="0" shapeId="0" xr:uid="{00A69649-7CEA-43BF-B096-5E1657CC574B}">
      <text>
        <r>
          <rPr>
            <sz val="9"/>
            <color indexed="81"/>
            <rFont val="Tahoma"/>
            <family val="2"/>
          </rPr>
          <t>Account_Balance_YTD(acctdept: {Map!J441})</t>
        </r>
      </text>
    </comment>
    <comment ref="L441" authorId="0" shapeId="0" xr:uid="{A77F1920-53B7-46D7-AA75-9C2BC42BBB83}">
      <text>
        <r>
          <rPr>
            <sz val="9"/>
            <color indexed="81"/>
            <rFont val="Tahoma"/>
            <family val="2"/>
          </rPr>
          <t>Account_Balance_YTD(acctdept: {Map!K441})</t>
        </r>
      </text>
    </comment>
    <comment ref="M441" authorId="0" shapeId="0" xr:uid="{EA56A186-1465-4A82-BAF3-BF8980D6C5AD}">
      <text>
        <r>
          <rPr>
            <sz val="9"/>
            <color indexed="81"/>
            <rFont val="Tahoma"/>
            <family val="2"/>
          </rPr>
          <t>Account_Balance_YTD(acctdept: {Map!L441})</t>
        </r>
      </text>
    </comment>
    <comment ref="D442" authorId="0" shapeId="0" xr:uid="{83A8BCAA-075A-4062-9E16-E645B2E66F1F}">
      <text>
        <r>
          <rPr>
            <sz val="9"/>
            <color indexed="81"/>
            <rFont val="Tahoma"/>
            <family val="2"/>
          </rPr>
          <t>Account_Balance_YTD(acctdept: {Map!C442})</t>
        </r>
      </text>
    </comment>
    <comment ref="E442" authorId="0" shapeId="0" xr:uid="{3F5B5927-DCD7-4246-AC91-AC49BC9954F7}">
      <text>
        <r>
          <rPr>
            <sz val="9"/>
            <color indexed="81"/>
            <rFont val="Tahoma"/>
            <family val="2"/>
          </rPr>
          <t>Account_Balance_YTD(acctdept: {Map!D442})</t>
        </r>
      </text>
    </comment>
    <comment ref="F442" authorId="0" shapeId="0" xr:uid="{9DEC809E-DCBA-4F42-9C26-80628F205890}">
      <text>
        <r>
          <rPr>
            <sz val="9"/>
            <color indexed="81"/>
            <rFont val="Tahoma"/>
            <family val="2"/>
          </rPr>
          <t>Account_Balance_YTD(acctdept: {Map!E442})</t>
        </r>
      </text>
    </comment>
    <comment ref="G442" authorId="0" shapeId="0" xr:uid="{B8C34DE8-FCB3-43B0-9AEB-F801BD57BB19}">
      <text>
        <r>
          <rPr>
            <sz val="9"/>
            <color indexed="81"/>
            <rFont val="Tahoma"/>
            <family val="2"/>
          </rPr>
          <t>Account_Balance_YTD(acctdept: {Map!F442})</t>
        </r>
      </text>
    </comment>
    <comment ref="H442" authorId="0" shapeId="0" xr:uid="{80C15058-E45B-4461-8D49-8ECB618C6E61}">
      <text>
        <r>
          <rPr>
            <sz val="9"/>
            <color indexed="81"/>
            <rFont val="Tahoma"/>
            <family val="2"/>
          </rPr>
          <t>Account_Balance_YTD(acctdept: {Map!G442})</t>
        </r>
      </text>
    </comment>
    <comment ref="I442" authorId="0" shapeId="0" xr:uid="{482A4267-6D27-48FD-A7D9-30BFDAF34761}">
      <text>
        <r>
          <rPr>
            <sz val="9"/>
            <color indexed="81"/>
            <rFont val="Tahoma"/>
            <family val="2"/>
          </rPr>
          <t>Account_Balance_YTD(acctdept: {Map!H442})</t>
        </r>
      </text>
    </comment>
    <comment ref="J442" authorId="0" shapeId="0" xr:uid="{95F5E1EB-0077-40DB-BBDB-C5C56617AB55}">
      <text>
        <r>
          <rPr>
            <sz val="9"/>
            <color indexed="81"/>
            <rFont val="Tahoma"/>
            <family val="2"/>
          </rPr>
          <t>Account_Balance_YTD(acctdept: {Map!I442})</t>
        </r>
      </text>
    </comment>
    <comment ref="K442" authorId="0" shapeId="0" xr:uid="{1B7A7415-0806-4C71-A2FF-0E9D421B087E}">
      <text>
        <r>
          <rPr>
            <sz val="9"/>
            <color indexed="81"/>
            <rFont val="Tahoma"/>
            <family val="2"/>
          </rPr>
          <t>Account_Balance_YTD(acctdept: {Map!J442})</t>
        </r>
      </text>
    </comment>
    <comment ref="L442" authorId="0" shapeId="0" xr:uid="{BBC14E25-8DFE-449E-B872-9178B0AC0549}">
      <text>
        <r>
          <rPr>
            <sz val="9"/>
            <color indexed="81"/>
            <rFont val="Tahoma"/>
            <family val="2"/>
          </rPr>
          <t>Account_Balance_YTD(acctdept: {Map!K442})</t>
        </r>
      </text>
    </comment>
    <comment ref="M442" authorId="0" shapeId="0" xr:uid="{EC05BF3D-256A-4BC2-9C18-D85476420100}">
      <text>
        <r>
          <rPr>
            <sz val="9"/>
            <color indexed="81"/>
            <rFont val="Tahoma"/>
            <family val="2"/>
          </rPr>
          <t>Account_Balance_YTD(acctdept: {Map!L442})</t>
        </r>
      </text>
    </comment>
    <comment ref="D443" authorId="0" shapeId="0" xr:uid="{905C7118-C54D-4195-BAAD-A6D2DBC81592}">
      <text>
        <r>
          <rPr>
            <sz val="9"/>
            <color indexed="81"/>
            <rFont val="Tahoma"/>
            <family val="2"/>
          </rPr>
          <t>Account_Balance_YTD(acctdept: {Map!C443})</t>
        </r>
      </text>
    </comment>
    <comment ref="E443" authorId="0" shapeId="0" xr:uid="{3005E472-2F9F-4F6C-B5DD-5DA07CE17795}">
      <text>
        <r>
          <rPr>
            <sz val="9"/>
            <color indexed="81"/>
            <rFont val="Tahoma"/>
            <family val="2"/>
          </rPr>
          <t>Account_Balance_YTD(acctdept: {Map!D443})</t>
        </r>
      </text>
    </comment>
    <comment ref="F443" authorId="0" shapeId="0" xr:uid="{C415F977-325C-4F2F-887E-AA3265500E6D}">
      <text>
        <r>
          <rPr>
            <sz val="9"/>
            <color indexed="81"/>
            <rFont val="Tahoma"/>
            <family val="2"/>
          </rPr>
          <t>Account_Balance_YTD(acctdept: {Map!E443})</t>
        </r>
      </text>
    </comment>
    <comment ref="G443" authorId="0" shapeId="0" xr:uid="{3BF520D2-1A1D-416C-86C2-BE1AD36C0D15}">
      <text>
        <r>
          <rPr>
            <sz val="9"/>
            <color indexed="81"/>
            <rFont val="Tahoma"/>
            <family val="2"/>
          </rPr>
          <t>Account_Balance_YTD(acctdept: {Map!F443})</t>
        </r>
      </text>
    </comment>
    <comment ref="H443" authorId="0" shapeId="0" xr:uid="{56404107-18C1-4872-8F5F-C4BA41DE6886}">
      <text>
        <r>
          <rPr>
            <sz val="9"/>
            <color indexed="81"/>
            <rFont val="Tahoma"/>
            <family val="2"/>
          </rPr>
          <t>Account_Balance_YTD(acctdept: {Map!G443})</t>
        </r>
      </text>
    </comment>
    <comment ref="I443" authorId="0" shapeId="0" xr:uid="{9DD9D177-150E-47A0-B11B-E154927A8280}">
      <text>
        <r>
          <rPr>
            <sz val="9"/>
            <color indexed="81"/>
            <rFont val="Tahoma"/>
            <family val="2"/>
          </rPr>
          <t>Account_Balance_YTD(acctdept: {Map!H443})</t>
        </r>
      </text>
    </comment>
    <comment ref="J443" authorId="0" shapeId="0" xr:uid="{6D13EB8F-84B7-4DE5-B4A7-D9FA88DFE085}">
      <text>
        <r>
          <rPr>
            <sz val="9"/>
            <color indexed="81"/>
            <rFont val="Tahoma"/>
            <family val="2"/>
          </rPr>
          <t>Account_Balance_YTD(acctdept: {Map!I443})</t>
        </r>
      </text>
    </comment>
    <comment ref="K443" authorId="0" shapeId="0" xr:uid="{440AFF78-8D56-4CF7-80D4-E76CFE4607C3}">
      <text>
        <r>
          <rPr>
            <sz val="9"/>
            <color indexed="81"/>
            <rFont val="Tahoma"/>
            <family val="2"/>
          </rPr>
          <t>Account_Balance_YTD(acctdept: {Map!J443})</t>
        </r>
      </text>
    </comment>
    <comment ref="L443" authorId="0" shapeId="0" xr:uid="{FEE530A5-0403-4351-A3F0-B42AB42FDCD0}">
      <text>
        <r>
          <rPr>
            <sz val="9"/>
            <color indexed="81"/>
            <rFont val="Tahoma"/>
            <family val="2"/>
          </rPr>
          <t>Account_Balance_YTD(acctdept: {Map!K443})</t>
        </r>
      </text>
    </comment>
    <comment ref="M443" authorId="0" shapeId="0" xr:uid="{7BAA7508-23CD-47F7-AA81-C04A1E11C2DF}">
      <text>
        <r>
          <rPr>
            <sz val="9"/>
            <color indexed="81"/>
            <rFont val="Tahoma"/>
            <family val="2"/>
          </rPr>
          <t>Account_Balance_YTD(acctdept: {Map!L443})</t>
        </r>
      </text>
    </comment>
    <comment ref="D444" authorId="0" shapeId="0" xr:uid="{B0689399-EB59-4F0B-A722-DC240A8EB183}">
      <text>
        <r>
          <rPr>
            <sz val="9"/>
            <color indexed="81"/>
            <rFont val="Tahoma"/>
            <family val="2"/>
          </rPr>
          <t>Account_Balance_YTD(acctdept: {Map!C444})</t>
        </r>
      </text>
    </comment>
    <comment ref="E444" authorId="0" shapeId="0" xr:uid="{69CCAE50-FD86-4ED1-9BB8-CE921C75DA48}">
      <text>
        <r>
          <rPr>
            <sz val="9"/>
            <color indexed="81"/>
            <rFont val="Tahoma"/>
            <family val="2"/>
          </rPr>
          <t>Account_Balance_YTD(acctdept: {Map!D444})</t>
        </r>
      </text>
    </comment>
    <comment ref="F444" authorId="0" shapeId="0" xr:uid="{AB5BD773-3FE4-4DFE-AF8D-43CB86BD761F}">
      <text>
        <r>
          <rPr>
            <sz val="9"/>
            <color indexed="81"/>
            <rFont val="Tahoma"/>
            <family val="2"/>
          </rPr>
          <t>Account_Balance_YTD(acctdept: {Map!E444})</t>
        </r>
      </text>
    </comment>
    <comment ref="G444" authorId="0" shapeId="0" xr:uid="{400E4C77-76DA-42BD-B9D8-B91C8A43C7DE}">
      <text>
        <r>
          <rPr>
            <sz val="9"/>
            <color indexed="81"/>
            <rFont val="Tahoma"/>
            <family val="2"/>
          </rPr>
          <t>Account_Balance_YTD(acctdept: {Map!F444})</t>
        </r>
      </text>
    </comment>
    <comment ref="H444" authorId="0" shapeId="0" xr:uid="{08FC5DF6-FAF1-47F2-AB8A-229598263410}">
      <text>
        <r>
          <rPr>
            <sz val="9"/>
            <color indexed="81"/>
            <rFont val="Tahoma"/>
            <family val="2"/>
          </rPr>
          <t>Account_Balance_YTD(acctdept: {Map!G444})</t>
        </r>
      </text>
    </comment>
    <comment ref="I444" authorId="0" shapeId="0" xr:uid="{BB972520-F6CA-4287-A7DF-35E41A2526E4}">
      <text>
        <r>
          <rPr>
            <sz val="9"/>
            <color indexed="81"/>
            <rFont val="Tahoma"/>
            <family val="2"/>
          </rPr>
          <t>Account_Balance_YTD(acctdept: {Map!H444})</t>
        </r>
      </text>
    </comment>
    <comment ref="J444" authorId="0" shapeId="0" xr:uid="{49D075A7-BE55-4764-AA06-D1751DE09B18}">
      <text>
        <r>
          <rPr>
            <sz val="9"/>
            <color indexed="81"/>
            <rFont val="Tahoma"/>
            <family val="2"/>
          </rPr>
          <t>Account_Balance_YTD(acctdept: {Map!I444})</t>
        </r>
      </text>
    </comment>
    <comment ref="K444" authorId="0" shapeId="0" xr:uid="{7AB4DBFC-24E6-4FE3-AD6E-D838DD609B26}">
      <text>
        <r>
          <rPr>
            <sz val="9"/>
            <color indexed="81"/>
            <rFont val="Tahoma"/>
            <family val="2"/>
          </rPr>
          <t>Account_Balance_YTD(acctdept: {Map!J444})</t>
        </r>
      </text>
    </comment>
    <comment ref="L444" authorId="0" shapeId="0" xr:uid="{A34415A8-DD7B-43B6-A47F-A30BFA259130}">
      <text>
        <r>
          <rPr>
            <sz val="9"/>
            <color indexed="81"/>
            <rFont val="Tahoma"/>
            <family val="2"/>
          </rPr>
          <t>Account_Balance_YTD(acctdept: {Map!K444})</t>
        </r>
      </text>
    </comment>
    <comment ref="M444" authorId="0" shapeId="0" xr:uid="{2870A7BA-EE3D-4A46-ADAB-51D4B5F663F7}">
      <text>
        <r>
          <rPr>
            <sz val="9"/>
            <color indexed="81"/>
            <rFont val="Tahoma"/>
            <family val="2"/>
          </rPr>
          <t>Account_Balance_YTD(acctdept: {Map!L444})</t>
        </r>
      </text>
    </comment>
    <comment ref="D445" authorId="0" shapeId="0" xr:uid="{637158FA-424E-4CCB-8201-73BF84F17383}">
      <text>
        <r>
          <rPr>
            <sz val="9"/>
            <color indexed="81"/>
            <rFont val="Tahoma"/>
            <family val="2"/>
          </rPr>
          <t>Account_Balance_YTD(acctdept: {Map!C445})</t>
        </r>
      </text>
    </comment>
    <comment ref="E445" authorId="0" shapeId="0" xr:uid="{FC7F5307-5176-4A8E-852C-C97957388C5D}">
      <text>
        <r>
          <rPr>
            <sz val="9"/>
            <color indexed="81"/>
            <rFont val="Tahoma"/>
            <family val="2"/>
          </rPr>
          <t>Account_Balance_YTD(acctdept: {Map!D445})</t>
        </r>
      </text>
    </comment>
    <comment ref="F445" authorId="0" shapeId="0" xr:uid="{74429F48-BD7F-44AF-AD34-00EF00E3BAC2}">
      <text>
        <r>
          <rPr>
            <sz val="9"/>
            <color indexed="81"/>
            <rFont val="Tahoma"/>
            <family val="2"/>
          </rPr>
          <t>Account_Balance_YTD(acctdept: {Map!E445})</t>
        </r>
      </text>
    </comment>
    <comment ref="G445" authorId="0" shapeId="0" xr:uid="{C00E26BE-51BF-4DD7-A855-3B41B7D3D33D}">
      <text>
        <r>
          <rPr>
            <sz val="9"/>
            <color indexed="81"/>
            <rFont val="Tahoma"/>
            <family val="2"/>
          </rPr>
          <t>Account_Balance_YTD(acctdept: {Map!F445})</t>
        </r>
      </text>
    </comment>
    <comment ref="H445" authorId="0" shapeId="0" xr:uid="{9D247C00-9B7E-45AD-8616-138AEC8A3D05}">
      <text>
        <r>
          <rPr>
            <sz val="9"/>
            <color indexed="81"/>
            <rFont val="Tahoma"/>
            <family val="2"/>
          </rPr>
          <t>Account_Balance_YTD(acctdept: {Map!G445})</t>
        </r>
      </text>
    </comment>
    <comment ref="I445" authorId="0" shapeId="0" xr:uid="{F2F49596-5401-46DB-B72E-FD1E31A29608}">
      <text>
        <r>
          <rPr>
            <sz val="9"/>
            <color indexed="81"/>
            <rFont val="Tahoma"/>
            <family val="2"/>
          </rPr>
          <t>Account_Balance_YTD(acctdept: {Map!H445})</t>
        </r>
      </text>
    </comment>
    <comment ref="J445" authorId="0" shapeId="0" xr:uid="{322C020D-0407-4BC0-B5C8-B34545E4CA24}">
      <text>
        <r>
          <rPr>
            <sz val="9"/>
            <color indexed="81"/>
            <rFont val="Tahoma"/>
            <family val="2"/>
          </rPr>
          <t>Account_Balance_YTD(acctdept: {Map!I445})</t>
        </r>
      </text>
    </comment>
    <comment ref="K445" authorId="0" shapeId="0" xr:uid="{9DBF0564-966C-41D5-B9A4-D2EA86B8EC5D}">
      <text>
        <r>
          <rPr>
            <sz val="9"/>
            <color indexed="81"/>
            <rFont val="Tahoma"/>
            <family val="2"/>
          </rPr>
          <t>Account_Balance_YTD(acctdept: {Map!J445})</t>
        </r>
      </text>
    </comment>
    <comment ref="L445" authorId="0" shapeId="0" xr:uid="{E99A1811-5911-4AAC-850E-AD0B56A5EBC5}">
      <text>
        <r>
          <rPr>
            <sz val="9"/>
            <color indexed="81"/>
            <rFont val="Tahoma"/>
            <family val="2"/>
          </rPr>
          <t>Account_Balance_YTD(acctdept: {Map!K445})</t>
        </r>
      </text>
    </comment>
    <comment ref="M445" authorId="0" shapeId="0" xr:uid="{FC850398-3052-4389-BDD4-F2F7E3997122}">
      <text>
        <r>
          <rPr>
            <sz val="9"/>
            <color indexed="81"/>
            <rFont val="Tahoma"/>
            <family val="2"/>
          </rPr>
          <t>Account_Balance_YTD(acctdept: {Map!L445})</t>
        </r>
      </text>
    </comment>
    <comment ref="D446" authorId="0" shapeId="0" xr:uid="{7262B235-63DF-4978-BBF0-F8ED02BFD568}">
      <text>
        <r>
          <rPr>
            <sz val="9"/>
            <color indexed="81"/>
            <rFont val="Tahoma"/>
            <family val="2"/>
          </rPr>
          <t>Account_Balance_YTD(acctdept: {Map!C446})</t>
        </r>
      </text>
    </comment>
    <comment ref="E446" authorId="0" shapeId="0" xr:uid="{CD289E43-3FB2-468E-981E-546B8422D389}">
      <text>
        <r>
          <rPr>
            <sz val="9"/>
            <color indexed="81"/>
            <rFont val="Tahoma"/>
            <family val="2"/>
          </rPr>
          <t>Account_Balance_YTD(acctdept: {Map!D446})</t>
        </r>
      </text>
    </comment>
    <comment ref="F446" authorId="0" shapeId="0" xr:uid="{04CBB2E1-6FBC-472D-A855-C2FFED5257A3}">
      <text>
        <r>
          <rPr>
            <sz val="9"/>
            <color indexed="81"/>
            <rFont val="Tahoma"/>
            <family val="2"/>
          </rPr>
          <t>Account_Balance_YTD(acctdept: {Map!E446})</t>
        </r>
      </text>
    </comment>
    <comment ref="G446" authorId="0" shapeId="0" xr:uid="{0C1742CF-B6D5-41F2-A7C5-AB332895013F}">
      <text>
        <r>
          <rPr>
            <sz val="9"/>
            <color indexed="81"/>
            <rFont val="Tahoma"/>
            <family val="2"/>
          </rPr>
          <t>Account_Balance_YTD(acctdept: {Map!F446})</t>
        </r>
      </text>
    </comment>
    <comment ref="H446" authorId="0" shapeId="0" xr:uid="{71F1E75D-6ED8-4D93-AA0D-297D7C676A3A}">
      <text>
        <r>
          <rPr>
            <sz val="9"/>
            <color indexed="81"/>
            <rFont val="Tahoma"/>
            <family val="2"/>
          </rPr>
          <t>Account_Balance_YTD(acctdept: {Map!G446})</t>
        </r>
      </text>
    </comment>
    <comment ref="I446" authorId="0" shapeId="0" xr:uid="{65D830BF-091E-4BEE-9359-D94D44BB0B3A}">
      <text>
        <r>
          <rPr>
            <sz val="9"/>
            <color indexed="81"/>
            <rFont val="Tahoma"/>
            <family val="2"/>
          </rPr>
          <t>Account_Balance_YTD(acctdept: {Map!H446})</t>
        </r>
      </text>
    </comment>
    <comment ref="J446" authorId="0" shapeId="0" xr:uid="{F33DBDFA-5965-403C-AAD2-E5FEA8332EB3}">
      <text>
        <r>
          <rPr>
            <sz val="9"/>
            <color indexed="81"/>
            <rFont val="Tahoma"/>
            <family val="2"/>
          </rPr>
          <t>Account_Balance_YTD(acctdept: {Map!I446})</t>
        </r>
      </text>
    </comment>
    <comment ref="K446" authorId="0" shapeId="0" xr:uid="{5A59A56D-E6C1-4276-BD74-78CBCD3A9242}">
      <text>
        <r>
          <rPr>
            <sz val="9"/>
            <color indexed="81"/>
            <rFont val="Tahoma"/>
            <family val="2"/>
          </rPr>
          <t>Account_Balance_YTD(acctdept: {Map!J446})</t>
        </r>
      </text>
    </comment>
    <comment ref="L446" authorId="0" shapeId="0" xr:uid="{2013CE0C-776C-43EA-9ACD-DDF2B2BCE259}">
      <text>
        <r>
          <rPr>
            <sz val="9"/>
            <color indexed="81"/>
            <rFont val="Tahoma"/>
            <family val="2"/>
          </rPr>
          <t>Account_Balance_YTD(acctdept: {Map!K446})</t>
        </r>
      </text>
    </comment>
    <comment ref="M446" authorId="0" shapeId="0" xr:uid="{23A2A84D-5D18-42E6-9A2B-D86419C93FB6}">
      <text>
        <r>
          <rPr>
            <sz val="9"/>
            <color indexed="81"/>
            <rFont val="Tahoma"/>
            <family val="2"/>
          </rPr>
          <t>Account_Balance_YTD(acctdept: {Map!L446})</t>
        </r>
      </text>
    </comment>
    <comment ref="D447" authorId="0" shapeId="0" xr:uid="{66CE501C-6A6C-484D-B079-79A4F7696ED6}">
      <text>
        <r>
          <rPr>
            <sz val="9"/>
            <color indexed="81"/>
            <rFont val="Tahoma"/>
            <family val="2"/>
          </rPr>
          <t>Account_Balance_YTD(acctdept: {Map!C447})</t>
        </r>
      </text>
    </comment>
    <comment ref="E447" authorId="0" shapeId="0" xr:uid="{E91CD140-11EE-4A0A-BB16-9576DBCDAF40}">
      <text>
        <r>
          <rPr>
            <sz val="9"/>
            <color indexed="81"/>
            <rFont val="Tahoma"/>
            <family val="2"/>
          </rPr>
          <t>Account_Balance_YTD(acctdept: {Map!D447})</t>
        </r>
      </text>
    </comment>
    <comment ref="F447" authorId="0" shapeId="0" xr:uid="{C22CB7C2-A6AA-4CB9-8189-07E147ABBBFE}">
      <text>
        <r>
          <rPr>
            <sz val="9"/>
            <color indexed="81"/>
            <rFont val="Tahoma"/>
            <family val="2"/>
          </rPr>
          <t>Account_Balance_YTD(acctdept: {Map!E447})</t>
        </r>
      </text>
    </comment>
    <comment ref="G447" authorId="0" shapeId="0" xr:uid="{9A36C029-C8C6-4E6B-930F-2B3502344629}">
      <text>
        <r>
          <rPr>
            <sz val="9"/>
            <color indexed="81"/>
            <rFont val="Tahoma"/>
            <family val="2"/>
          </rPr>
          <t>Account_Balance_YTD(acctdept: {Map!F447})</t>
        </r>
      </text>
    </comment>
    <comment ref="H447" authorId="0" shapeId="0" xr:uid="{07288974-236E-4302-97B9-3B79C9DA89C0}">
      <text>
        <r>
          <rPr>
            <sz val="9"/>
            <color indexed="81"/>
            <rFont val="Tahoma"/>
            <family val="2"/>
          </rPr>
          <t>Account_Balance_YTD(acctdept: {Map!G447})</t>
        </r>
      </text>
    </comment>
    <comment ref="I447" authorId="0" shapeId="0" xr:uid="{ACEC011F-02B2-4B48-910C-52E0516F2993}">
      <text>
        <r>
          <rPr>
            <sz val="9"/>
            <color indexed="81"/>
            <rFont val="Tahoma"/>
            <family val="2"/>
          </rPr>
          <t>Account_Balance_YTD(acctdept: {Map!H447})</t>
        </r>
      </text>
    </comment>
    <comment ref="J447" authorId="0" shapeId="0" xr:uid="{F6765A6A-850B-447E-8958-178D90B0E899}">
      <text>
        <r>
          <rPr>
            <sz val="9"/>
            <color indexed="81"/>
            <rFont val="Tahoma"/>
            <family val="2"/>
          </rPr>
          <t>Account_Balance_YTD(acctdept: {Map!I447})</t>
        </r>
      </text>
    </comment>
    <comment ref="K447" authorId="0" shapeId="0" xr:uid="{2B2DAF2E-0117-4283-9E41-EECC5AF22A25}">
      <text>
        <r>
          <rPr>
            <sz val="9"/>
            <color indexed="81"/>
            <rFont val="Tahoma"/>
            <family val="2"/>
          </rPr>
          <t>Account_Balance_YTD(acctdept: {Map!J447})</t>
        </r>
      </text>
    </comment>
    <comment ref="L447" authorId="0" shapeId="0" xr:uid="{58A95901-4685-4538-9021-AC424AB62406}">
      <text>
        <r>
          <rPr>
            <sz val="9"/>
            <color indexed="81"/>
            <rFont val="Tahoma"/>
            <family val="2"/>
          </rPr>
          <t>Account_Balance_YTD(acctdept: {Map!K447})</t>
        </r>
      </text>
    </comment>
    <comment ref="M447" authorId="0" shapeId="0" xr:uid="{2E6CC564-2288-4FA0-87DA-5C058CB17756}">
      <text>
        <r>
          <rPr>
            <sz val="9"/>
            <color indexed="81"/>
            <rFont val="Tahoma"/>
            <family val="2"/>
          </rPr>
          <t>Account_Balance_YTD(acctdept: {Map!L447})</t>
        </r>
      </text>
    </comment>
    <comment ref="D448" authorId="0" shapeId="0" xr:uid="{188392BC-2085-40AF-9004-D50069CC49A5}">
      <text>
        <r>
          <rPr>
            <sz val="9"/>
            <color indexed="81"/>
            <rFont val="Tahoma"/>
            <family val="2"/>
          </rPr>
          <t>Account_Balance_YTD(acctdept: {Map!C448})</t>
        </r>
      </text>
    </comment>
    <comment ref="E448" authorId="0" shapeId="0" xr:uid="{BF268950-2271-42DD-BEAD-ED0E8D423BD8}">
      <text>
        <r>
          <rPr>
            <sz val="9"/>
            <color indexed="81"/>
            <rFont val="Tahoma"/>
            <family val="2"/>
          </rPr>
          <t>Account_Balance_YTD(acctdept: {Map!D448})</t>
        </r>
      </text>
    </comment>
    <comment ref="F448" authorId="0" shapeId="0" xr:uid="{74B86626-F682-40A1-9E93-120B6531F2FE}">
      <text>
        <r>
          <rPr>
            <sz val="9"/>
            <color indexed="81"/>
            <rFont val="Tahoma"/>
            <family val="2"/>
          </rPr>
          <t>Account_Balance_YTD(acctdept: {Map!E448})</t>
        </r>
      </text>
    </comment>
    <comment ref="G448" authorId="0" shapeId="0" xr:uid="{E210D0CC-1494-4E01-942D-2AEF5C428556}">
      <text>
        <r>
          <rPr>
            <sz val="9"/>
            <color indexed="81"/>
            <rFont val="Tahoma"/>
            <family val="2"/>
          </rPr>
          <t>Account_Balance_YTD(acctdept: {Map!F448})</t>
        </r>
      </text>
    </comment>
    <comment ref="H448" authorId="0" shapeId="0" xr:uid="{D4D0FF57-FA2E-423F-B3A3-DBAB5F7A73E6}">
      <text>
        <r>
          <rPr>
            <sz val="9"/>
            <color indexed="81"/>
            <rFont val="Tahoma"/>
            <family val="2"/>
          </rPr>
          <t>Account_Balance_YTD(acctdept: {Map!G448})</t>
        </r>
      </text>
    </comment>
    <comment ref="I448" authorId="0" shapeId="0" xr:uid="{2C0F5947-B43E-408A-8425-B9041635BCF0}">
      <text>
        <r>
          <rPr>
            <sz val="9"/>
            <color indexed="81"/>
            <rFont val="Tahoma"/>
            <family val="2"/>
          </rPr>
          <t>Account_Balance_YTD(acctdept: {Map!H448})</t>
        </r>
      </text>
    </comment>
    <comment ref="J448" authorId="0" shapeId="0" xr:uid="{FC308F29-FDA6-49B7-AB5D-D0772B992E56}">
      <text>
        <r>
          <rPr>
            <sz val="9"/>
            <color indexed="81"/>
            <rFont val="Tahoma"/>
            <family val="2"/>
          </rPr>
          <t>Account_Balance_YTD(acctdept: {Map!I448})</t>
        </r>
      </text>
    </comment>
    <comment ref="K448" authorId="0" shapeId="0" xr:uid="{A06030EC-57BC-478A-B5F8-036F7FAE8278}">
      <text>
        <r>
          <rPr>
            <sz val="9"/>
            <color indexed="81"/>
            <rFont val="Tahoma"/>
            <family val="2"/>
          </rPr>
          <t>Account_Balance_YTD(acctdept: {Map!J448})</t>
        </r>
      </text>
    </comment>
    <comment ref="L448" authorId="0" shapeId="0" xr:uid="{8D440786-C12D-41F8-B3BE-76A8108CC6A8}">
      <text>
        <r>
          <rPr>
            <sz val="9"/>
            <color indexed="81"/>
            <rFont val="Tahoma"/>
            <family val="2"/>
          </rPr>
          <t>Account_Balance_YTD(acctdept: {Map!K448})</t>
        </r>
      </text>
    </comment>
    <comment ref="M448" authorId="0" shapeId="0" xr:uid="{0E1EFD01-8EE2-4C9C-B7E3-2E0D0DF0DBA0}">
      <text>
        <r>
          <rPr>
            <sz val="9"/>
            <color indexed="81"/>
            <rFont val="Tahoma"/>
            <family val="2"/>
          </rPr>
          <t>Account_Balance_YTD(acctdept: {Map!L448})</t>
        </r>
      </text>
    </comment>
    <comment ref="D449" authorId="0" shapeId="0" xr:uid="{C66F8341-C1BC-4277-B8B8-7FC362EB6A32}">
      <text>
        <r>
          <rPr>
            <sz val="9"/>
            <color indexed="81"/>
            <rFont val="Tahoma"/>
            <family val="2"/>
          </rPr>
          <t>Account_Balance_YTD(acctdept: {Map!C449})</t>
        </r>
      </text>
    </comment>
    <comment ref="E449" authorId="0" shapeId="0" xr:uid="{4934AA23-505C-4445-8F89-E43BDE9D4D85}">
      <text>
        <r>
          <rPr>
            <sz val="9"/>
            <color indexed="81"/>
            <rFont val="Tahoma"/>
            <family val="2"/>
          </rPr>
          <t>Account_Balance_YTD(acctdept: {Map!D449})</t>
        </r>
      </text>
    </comment>
    <comment ref="F449" authorId="0" shapeId="0" xr:uid="{D872A6A8-A0B6-4914-B3C1-E71F15F54802}">
      <text>
        <r>
          <rPr>
            <sz val="9"/>
            <color indexed="81"/>
            <rFont val="Tahoma"/>
            <family val="2"/>
          </rPr>
          <t>Account_Balance_YTD(acctdept: {Map!E449})</t>
        </r>
      </text>
    </comment>
    <comment ref="G449" authorId="0" shapeId="0" xr:uid="{61A4F85D-FD35-4E26-B3B4-168F50D8E871}">
      <text>
        <r>
          <rPr>
            <sz val="9"/>
            <color indexed="81"/>
            <rFont val="Tahoma"/>
            <family val="2"/>
          </rPr>
          <t>Account_Balance_YTD(acctdept: {Map!F449})</t>
        </r>
      </text>
    </comment>
    <comment ref="H449" authorId="0" shapeId="0" xr:uid="{C8808C89-3C0A-46AF-8714-DE535482D387}">
      <text>
        <r>
          <rPr>
            <sz val="9"/>
            <color indexed="81"/>
            <rFont val="Tahoma"/>
            <family val="2"/>
          </rPr>
          <t>Account_Balance_YTD(acctdept: {Map!G449})</t>
        </r>
      </text>
    </comment>
    <comment ref="I449" authorId="0" shapeId="0" xr:uid="{E39BDBE3-D10F-466C-90C1-31B83377210E}">
      <text>
        <r>
          <rPr>
            <sz val="9"/>
            <color indexed="81"/>
            <rFont val="Tahoma"/>
            <family val="2"/>
          </rPr>
          <t>Account_Balance_YTD(acctdept: {Map!H449})</t>
        </r>
      </text>
    </comment>
    <comment ref="J449" authorId="0" shapeId="0" xr:uid="{0A2FF3F1-66E0-4A54-AD0C-D347A026AB75}">
      <text>
        <r>
          <rPr>
            <sz val="9"/>
            <color indexed="81"/>
            <rFont val="Tahoma"/>
            <family val="2"/>
          </rPr>
          <t>Account_Balance_YTD(acctdept: {Map!I449})</t>
        </r>
      </text>
    </comment>
    <comment ref="K449" authorId="0" shapeId="0" xr:uid="{599B2281-539E-4238-89FD-0AF06E907EFF}">
      <text>
        <r>
          <rPr>
            <sz val="9"/>
            <color indexed="81"/>
            <rFont val="Tahoma"/>
            <family val="2"/>
          </rPr>
          <t>Account_Balance_YTD(acctdept: {Map!J449})</t>
        </r>
      </text>
    </comment>
    <comment ref="L449" authorId="0" shapeId="0" xr:uid="{0C7DC72D-D219-4DA2-9EDF-EEF3B60E0BAC}">
      <text>
        <r>
          <rPr>
            <sz val="9"/>
            <color indexed="81"/>
            <rFont val="Tahoma"/>
            <family val="2"/>
          </rPr>
          <t>Account_Balance_YTD(acctdept: {Map!K449})</t>
        </r>
      </text>
    </comment>
    <comment ref="M449" authorId="0" shapeId="0" xr:uid="{891AEF3D-BE7D-4C4B-95ED-19B3B52B47A2}">
      <text>
        <r>
          <rPr>
            <sz val="9"/>
            <color indexed="81"/>
            <rFont val="Tahoma"/>
            <family val="2"/>
          </rPr>
          <t>Account_Balance_YTD(acctdept: {Map!L449})</t>
        </r>
      </text>
    </comment>
    <comment ref="D450" authorId="0" shapeId="0" xr:uid="{F7CD56CE-897E-4558-83C9-1090CD40394D}">
      <text>
        <r>
          <rPr>
            <sz val="9"/>
            <color indexed="81"/>
            <rFont val="Tahoma"/>
            <family val="2"/>
          </rPr>
          <t>Account_Balance_YTD(acctdept: {Map!C450})</t>
        </r>
      </text>
    </comment>
    <comment ref="E450" authorId="0" shapeId="0" xr:uid="{D46A4E3A-A382-4D6F-83C4-1C05E3983F61}">
      <text>
        <r>
          <rPr>
            <sz val="9"/>
            <color indexed="81"/>
            <rFont val="Tahoma"/>
            <family val="2"/>
          </rPr>
          <t>Account_Balance_YTD(acctdept: {Map!D450})</t>
        </r>
      </text>
    </comment>
    <comment ref="F450" authorId="0" shapeId="0" xr:uid="{A0E9E32F-08F6-4049-9532-E76DDCB85085}">
      <text>
        <r>
          <rPr>
            <sz val="9"/>
            <color indexed="81"/>
            <rFont val="Tahoma"/>
            <family val="2"/>
          </rPr>
          <t>Account_Balance_YTD(acctdept: {Map!E450})</t>
        </r>
      </text>
    </comment>
    <comment ref="G450" authorId="0" shapeId="0" xr:uid="{C43FB979-9205-4480-B93A-BAE083449F50}">
      <text>
        <r>
          <rPr>
            <sz val="9"/>
            <color indexed="81"/>
            <rFont val="Tahoma"/>
            <family val="2"/>
          </rPr>
          <t>Account_Balance_YTD(acctdept: {Map!F450})</t>
        </r>
      </text>
    </comment>
    <comment ref="H450" authorId="0" shapeId="0" xr:uid="{6C07E290-C720-44B5-9771-5DFCA2DE0548}">
      <text>
        <r>
          <rPr>
            <sz val="9"/>
            <color indexed="81"/>
            <rFont val="Tahoma"/>
            <family val="2"/>
          </rPr>
          <t>Account_Balance_YTD(acctdept: {Map!G450})</t>
        </r>
      </text>
    </comment>
    <comment ref="I450" authorId="0" shapeId="0" xr:uid="{796C5CDE-FC53-4F49-ABC9-AFD7F52309A2}">
      <text>
        <r>
          <rPr>
            <sz val="9"/>
            <color indexed="81"/>
            <rFont val="Tahoma"/>
            <family val="2"/>
          </rPr>
          <t>Account_Balance_YTD(acctdept: {Map!H450})</t>
        </r>
      </text>
    </comment>
    <comment ref="J450" authorId="0" shapeId="0" xr:uid="{FF12793C-8A2C-479D-815F-F1FD4C909C9F}">
      <text>
        <r>
          <rPr>
            <sz val="9"/>
            <color indexed="81"/>
            <rFont val="Tahoma"/>
            <family val="2"/>
          </rPr>
          <t>Account_Balance_YTD(acctdept: {Map!I450})</t>
        </r>
      </text>
    </comment>
    <comment ref="K450" authorId="0" shapeId="0" xr:uid="{1B1FAC9F-6AF5-4F16-A55F-4D417A3A5C79}">
      <text>
        <r>
          <rPr>
            <sz val="9"/>
            <color indexed="81"/>
            <rFont val="Tahoma"/>
            <family val="2"/>
          </rPr>
          <t>Account_Balance_YTD(acctdept: {Map!J450})</t>
        </r>
      </text>
    </comment>
    <comment ref="L450" authorId="0" shapeId="0" xr:uid="{77AEE001-F5A5-43A3-BC5E-05E944F2725B}">
      <text>
        <r>
          <rPr>
            <sz val="9"/>
            <color indexed="81"/>
            <rFont val="Tahoma"/>
            <family val="2"/>
          </rPr>
          <t>Account_Balance_YTD(acctdept: {Map!K450})</t>
        </r>
      </text>
    </comment>
    <comment ref="M450" authorId="0" shapeId="0" xr:uid="{4B8F5656-ED4A-4B31-8412-59174CE97D74}">
      <text>
        <r>
          <rPr>
            <sz val="9"/>
            <color indexed="81"/>
            <rFont val="Tahoma"/>
            <family val="2"/>
          </rPr>
          <t>Account_Balance_YTD(acctdept: {Map!L450})</t>
        </r>
      </text>
    </comment>
    <comment ref="D451" authorId="0" shapeId="0" xr:uid="{65DB41E5-918D-4890-9981-11C3AD1390F7}">
      <text>
        <r>
          <rPr>
            <sz val="9"/>
            <color indexed="81"/>
            <rFont val="Tahoma"/>
            <family val="2"/>
          </rPr>
          <t>Account_Balance_YTD(acctdept: {Map!C451})</t>
        </r>
      </text>
    </comment>
    <comment ref="E451" authorId="0" shapeId="0" xr:uid="{B255B863-F18C-4EAE-92C1-488F6C58ED0A}">
      <text>
        <r>
          <rPr>
            <sz val="9"/>
            <color indexed="81"/>
            <rFont val="Tahoma"/>
            <family val="2"/>
          </rPr>
          <t>Account_Balance_YTD(acctdept: {Map!D451})</t>
        </r>
      </text>
    </comment>
    <comment ref="F451" authorId="0" shapeId="0" xr:uid="{1F8D6BC8-51F9-46FA-A90A-F832380FFE7E}">
      <text>
        <r>
          <rPr>
            <sz val="9"/>
            <color indexed="81"/>
            <rFont val="Tahoma"/>
            <family val="2"/>
          </rPr>
          <t>Account_Balance_YTD(acctdept: {Map!E451})</t>
        </r>
      </text>
    </comment>
    <comment ref="G451" authorId="0" shapeId="0" xr:uid="{597AF807-BE57-4B1E-8AA3-9354269F32FB}">
      <text>
        <r>
          <rPr>
            <sz val="9"/>
            <color indexed="81"/>
            <rFont val="Tahoma"/>
            <family val="2"/>
          </rPr>
          <t>Account_Balance_YTD(acctdept: {Map!F451})</t>
        </r>
      </text>
    </comment>
    <comment ref="H451" authorId="0" shapeId="0" xr:uid="{24E642C3-7E63-4F15-98E3-D345D29BD539}">
      <text>
        <r>
          <rPr>
            <sz val="9"/>
            <color indexed="81"/>
            <rFont val="Tahoma"/>
            <family val="2"/>
          </rPr>
          <t>Account_Balance_YTD(acctdept: {Map!G451})</t>
        </r>
      </text>
    </comment>
    <comment ref="I451" authorId="0" shapeId="0" xr:uid="{90053E72-4F1B-4F10-9739-CAB75B413425}">
      <text>
        <r>
          <rPr>
            <sz val="9"/>
            <color indexed="81"/>
            <rFont val="Tahoma"/>
            <family val="2"/>
          </rPr>
          <t>Account_Balance_YTD(acctdept: {Map!H451})</t>
        </r>
      </text>
    </comment>
    <comment ref="J451" authorId="0" shapeId="0" xr:uid="{BCC42F8D-E8E7-436F-9382-B1840D60FE9F}">
      <text>
        <r>
          <rPr>
            <sz val="9"/>
            <color indexed="81"/>
            <rFont val="Tahoma"/>
            <family val="2"/>
          </rPr>
          <t>Account_Balance_YTD(acctdept: {Map!I451})</t>
        </r>
      </text>
    </comment>
    <comment ref="K451" authorId="0" shapeId="0" xr:uid="{32F6EF7F-E87E-4467-B867-7B3925633503}">
      <text>
        <r>
          <rPr>
            <sz val="9"/>
            <color indexed="81"/>
            <rFont val="Tahoma"/>
            <family val="2"/>
          </rPr>
          <t>Account_Balance_YTD(acctdept: {Map!J451})</t>
        </r>
      </text>
    </comment>
    <comment ref="L451" authorId="0" shapeId="0" xr:uid="{F794CDB1-9B35-473D-BEC4-5AC114F51B6F}">
      <text>
        <r>
          <rPr>
            <sz val="9"/>
            <color indexed="81"/>
            <rFont val="Tahoma"/>
            <family val="2"/>
          </rPr>
          <t>Account_Balance_YTD(acctdept: {Map!K451})</t>
        </r>
      </text>
    </comment>
    <comment ref="M451" authorId="0" shapeId="0" xr:uid="{0F7A0141-7C28-4CEC-9B32-3D6FBB53ED13}">
      <text>
        <r>
          <rPr>
            <sz val="9"/>
            <color indexed="81"/>
            <rFont val="Tahoma"/>
            <family val="2"/>
          </rPr>
          <t>Account_Balance_YTD(acctdept: {Map!L451})</t>
        </r>
      </text>
    </comment>
    <comment ref="D452" authorId="0" shapeId="0" xr:uid="{4832FAEF-3103-497D-9CD6-9F0E5B9BFCA1}">
      <text>
        <r>
          <rPr>
            <sz val="9"/>
            <color indexed="81"/>
            <rFont val="Tahoma"/>
            <family val="2"/>
          </rPr>
          <t>Account_Balance_YTD(acctdept: {Map!C452})</t>
        </r>
      </text>
    </comment>
    <comment ref="E452" authorId="0" shapeId="0" xr:uid="{FFC116B8-74B0-42EE-BF6E-737596E393FB}">
      <text>
        <r>
          <rPr>
            <sz val="9"/>
            <color indexed="81"/>
            <rFont val="Tahoma"/>
            <family val="2"/>
          </rPr>
          <t>Account_Balance_YTD(acctdept: {Map!D452})</t>
        </r>
      </text>
    </comment>
    <comment ref="F452" authorId="0" shapeId="0" xr:uid="{623402FB-BCC3-48E3-A38F-9609601E53FB}">
      <text>
        <r>
          <rPr>
            <sz val="9"/>
            <color indexed="81"/>
            <rFont val="Tahoma"/>
            <family val="2"/>
          </rPr>
          <t>Account_Balance_YTD(acctdept: {Map!E452})</t>
        </r>
      </text>
    </comment>
    <comment ref="G452" authorId="0" shapeId="0" xr:uid="{0130A541-461A-4EE0-9CDF-704061832D13}">
      <text>
        <r>
          <rPr>
            <sz val="9"/>
            <color indexed="81"/>
            <rFont val="Tahoma"/>
            <family val="2"/>
          </rPr>
          <t>Account_Balance_YTD(acctdept: {Map!F452})</t>
        </r>
      </text>
    </comment>
    <comment ref="H452" authorId="0" shapeId="0" xr:uid="{E8F16A6E-6D9D-4210-AB16-3ECB1600C521}">
      <text>
        <r>
          <rPr>
            <sz val="9"/>
            <color indexed="81"/>
            <rFont val="Tahoma"/>
            <family val="2"/>
          </rPr>
          <t>Account_Balance_YTD(acctdept: {Map!G452})</t>
        </r>
      </text>
    </comment>
    <comment ref="I452" authorId="0" shapeId="0" xr:uid="{4F1678F2-2133-4545-A8BC-5576FC4A1ECC}">
      <text>
        <r>
          <rPr>
            <sz val="9"/>
            <color indexed="81"/>
            <rFont val="Tahoma"/>
            <family val="2"/>
          </rPr>
          <t>Account_Balance_YTD(acctdept: {Map!H452})</t>
        </r>
      </text>
    </comment>
    <comment ref="J452" authorId="0" shapeId="0" xr:uid="{1AAF97C7-CD30-47A4-9E06-A9A1FFD6D6EC}">
      <text>
        <r>
          <rPr>
            <sz val="9"/>
            <color indexed="81"/>
            <rFont val="Tahoma"/>
            <family val="2"/>
          </rPr>
          <t>Account_Balance_YTD(acctdept: {Map!I452})</t>
        </r>
      </text>
    </comment>
    <comment ref="K452" authorId="0" shapeId="0" xr:uid="{A10646FD-76E2-47BE-940A-542D7E5719CB}">
      <text>
        <r>
          <rPr>
            <sz val="9"/>
            <color indexed="81"/>
            <rFont val="Tahoma"/>
            <family val="2"/>
          </rPr>
          <t>Account_Balance_YTD(acctdept: {Map!J452})</t>
        </r>
      </text>
    </comment>
    <comment ref="L452" authorId="0" shapeId="0" xr:uid="{FBF172B0-33CD-4F80-A03B-72A57C219944}">
      <text>
        <r>
          <rPr>
            <sz val="9"/>
            <color indexed="81"/>
            <rFont val="Tahoma"/>
            <family val="2"/>
          </rPr>
          <t>Account_Balance_YTD(acctdept: {Map!K452})</t>
        </r>
      </text>
    </comment>
    <comment ref="M452" authorId="0" shapeId="0" xr:uid="{4DD24B7E-4F4F-4C19-9035-18D277DDDDA0}">
      <text>
        <r>
          <rPr>
            <sz val="9"/>
            <color indexed="81"/>
            <rFont val="Tahoma"/>
            <family val="2"/>
          </rPr>
          <t>Account_Balance_YTD(acctdept: {Map!L452})</t>
        </r>
      </text>
    </comment>
    <comment ref="D453" authorId="0" shapeId="0" xr:uid="{08D85387-C0AF-4188-BB99-5FA2A7D17F5D}">
      <text>
        <r>
          <rPr>
            <sz val="9"/>
            <color indexed="81"/>
            <rFont val="Tahoma"/>
            <family val="2"/>
          </rPr>
          <t>Account_Balance_YTD(acctdept: {Map!C453})</t>
        </r>
      </text>
    </comment>
    <comment ref="E453" authorId="0" shapeId="0" xr:uid="{527A4DCB-B3F7-4A63-9CD8-FE8883380315}">
      <text>
        <r>
          <rPr>
            <sz val="9"/>
            <color indexed="81"/>
            <rFont val="Tahoma"/>
            <family val="2"/>
          </rPr>
          <t>Account_Balance_YTD(acctdept: {Map!D453})</t>
        </r>
      </text>
    </comment>
    <comment ref="F453" authorId="0" shapeId="0" xr:uid="{2B52AEB7-16D8-4C55-A7B1-5CD3052E2C04}">
      <text>
        <r>
          <rPr>
            <sz val="9"/>
            <color indexed="81"/>
            <rFont val="Tahoma"/>
            <family val="2"/>
          </rPr>
          <t>Account_Balance_YTD(acctdept: {Map!E453})</t>
        </r>
      </text>
    </comment>
    <comment ref="G453" authorId="0" shapeId="0" xr:uid="{9445B745-46E8-42E5-AFF3-5FF3145814AC}">
      <text>
        <r>
          <rPr>
            <sz val="9"/>
            <color indexed="81"/>
            <rFont val="Tahoma"/>
            <family val="2"/>
          </rPr>
          <t>Account_Balance_YTD(acctdept: {Map!F453})</t>
        </r>
      </text>
    </comment>
    <comment ref="H453" authorId="0" shapeId="0" xr:uid="{9DFB794D-F819-4271-BCCD-C2B9D8BA20F7}">
      <text>
        <r>
          <rPr>
            <sz val="9"/>
            <color indexed="81"/>
            <rFont val="Tahoma"/>
            <family val="2"/>
          </rPr>
          <t>Account_Balance_YTD(acctdept: {Map!G453})</t>
        </r>
      </text>
    </comment>
    <comment ref="I453" authorId="0" shapeId="0" xr:uid="{168AFFD9-D056-42BA-B760-304C5B357B13}">
      <text>
        <r>
          <rPr>
            <sz val="9"/>
            <color indexed="81"/>
            <rFont val="Tahoma"/>
            <family val="2"/>
          </rPr>
          <t>Account_Balance_YTD(acctdept: {Map!H453})</t>
        </r>
      </text>
    </comment>
    <comment ref="J453" authorId="0" shapeId="0" xr:uid="{CEDC7AFA-1D2D-4AD8-9D3C-3BF0F7C58889}">
      <text>
        <r>
          <rPr>
            <sz val="9"/>
            <color indexed="81"/>
            <rFont val="Tahoma"/>
            <family val="2"/>
          </rPr>
          <t>Account_Balance_YTD(acctdept: {Map!I453})</t>
        </r>
      </text>
    </comment>
    <comment ref="K453" authorId="0" shapeId="0" xr:uid="{9481DEDF-E1ED-4B68-8FA7-7B694B9C7FD9}">
      <text>
        <r>
          <rPr>
            <sz val="9"/>
            <color indexed="81"/>
            <rFont val="Tahoma"/>
            <family val="2"/>
          </rPr>
          <t>Account_Balance_YTD(acctdept: {Map!J453})</t>
        </r>
      </text>
    </comment>
    <comment ref="L453" authorId="0" shapeId="0" xr:uid="{ABFD1CC6-30FA-40F1-8449-CF4A2B0A880B}">
      <text>
        <r>
          <rPr>
            <sz val="9"/>
            <color indexed="81"/>
            <rFont val="Tahoma"/>
            <family val="2"/>
          </rPr>
          <t>Account_Balance_YTD(acctdept: {Map!K453})</t>
        </r>
      </text>
    </comment>
    <comment ref="M453" authorId="0" shapeId="0" xr:uid="{2BF574CE-C26E-4A52-85F1-AE6C4237DDFB}">
      <text>
        <r>
          <rPr>
            <sz val="9"/>
            <color indexed="81"/>
            <rFont val="Tahoma"/>
            <family val="2"/>
          </rPr>
          <t>Account_Balance_YTD(acctdept: {Map!L453})</t>
        </r>
      </text>
    </comment>
    <comment ref="D454" authorId="0" shapeId="0" xr:uid="{331F441E-772E-4714-B56B-40D4651E2F50}">
      <text>
        <r>
          <rPr>
            <sz val="9"/>
            <color indexed="81"/>
            <rFont val="Tahoma"/>
            <family val="2"/>
          </rPr>
          <t>Account_Balance_YTD(acctdept: {Map!C454})</t>
        </r>
      </text>
    </comment>
    <comment ref="E454" authorId="0" shapeId="0" xr:uid="{EC33C05C-793B-4074-8DF0-0BF60A63191D}">
      <text>
        <r>
          <rPr>
            <sz val="9"/>
            <color indexed="81"/>
            <rFont val="Tahoma"/>
            <family val="2"/>
          </rPr>
          <t>Account_Balance_YTD(acctdept: {Map!D454})</t>
        </r>
      </text>
    </comment>
    <comment ref="F454" authorId="0" shapeId="0" xr:uid="{771B4D42-73FF-4A00-849C-FFF0E97FB339}">
      <text>
        <r>
          <rPr>
            <sz val="9"/>
            <color indexed="81"/>
            <rFont val="Tahoma"/>
            <family val="2"/>
          </rPr>
          <t>Account_Balance_YTD(acctdept: {Map!E454})</t>
        </r>
      </text>
    </comment>
    <comment ref="G454" authorId="0" shapeId="0" xr:uid="{7120E259-E816-472F-A144-D9CE85D8673B}">
      <text>
        <r>
          <rPr>
            <sz val="9"/>
            <color indexed="81"/>
            <rFont val="Tahoma"/>
            <family val="2"/>
          </rPr>
          <t>Account_Balance_YTD(acctdept: {Map!F454})</t>
        </r>
      </text>
    </comment>
    <comment ref="H454" authorId="0" shapeId="0" xr:uid="{5229F15D-5A42-49E2-87DD-310EE52DAF13}">
      <text>
        <r>
          <rPr>
            <sz val="9"/>
            <color indexed="81"/>
            <rFont val="Tahoma"/>
            <family val="2"/>
          </rPr>
          <t>Account_Balance_YTD(acctdept: {Map!G454})</t>
        </r>
      </text>
    </comment>
    <comment ref="I454" authorId="0" shapeId="0" xr:uid="{1A0155B8-3AD5-46C0-AF33-E814311DF7CF}">
      <text>
        <r>
          <rPr>
            <sz val="9"/>
            <color indexed="81"/>
            <rFont val="Tahoma"/>
            <family val="2"/>
          </rPr>
          <t>Account_Balance_YTD(acctdept: {Map!H454})</t>
        </r>
      </text>
    </comment>
    <comment ref="J454" authorId="0" shapeId="0" xr:uid="{DE57788C-0090-4EE0-9B18-F99C0C735BBA}">
      <text>
        <r>
          <rPr>
            <sz val="9"/>
            <color indexed="81"/>
            <rFont val="Tahoma"/>
            <family val="2"/>
          </rPr>
          <t>Account_Balance_YTD(acctdept: {Map!I454})</t>
        </r>
      </text>
    </comment>
    <comment ref="K454" authorId="0" shapeId="0" xr:uid="{E038E384-245F-4565-AFF5-D9FE48C28930}">
      <text>
        <r>
          <rPr>
            <sz val="9"/>
            <color indexed="81"/>
            <rFont val="Tahoma"/>
            <family val="2"/>
          </rPr>
          <t>Account_Balance_YTD(acctdept: {Map!J454})</t>
        </r>
      </text>
    </comment>
    <comment ref="L454" authorId="0" shapeId="0" xr:uid="{DD3E714A-3EB2-44E7-81CB-73D6A0D24BC1}">
      <text>
        <r>
          <rPr>
            <sz val="9"/>
            <color indexed="81"/>
            <rFont val="Tahoma"/>
            <family val="2"/>
          </rPr>
          <t>Account_Balance_YTD(acctdept: {Map!K454})</t>
        </r>
      </text>
    </comment>
    <comment ref="M454" authorId="0" shapeId="0" xr:uid="{9592DCCC-D69D-4123-9D67-9CC1A5C7ED0A}">
      <text>
        <r>
          <rPr>
            <sz val="9"/>
            <color indexed="81"/>
            <rFont val="Tahoma"/>
            <family val="2"/>
          </rPr>
          <t>Account_Balance_YTD(acctdept: {Map!L454})</t>
        </r>
      </text>
    </comment>
    <comment ref="D455" authorId="0" shapeId="0" xr:uid="{7A3DF5BE-E040-44E2-8DA3-B191DA4994D0}">
      <text>
        <r>
          <rPr>
            <sz val="9"/>
            <color indexed="81"/>
            <rFont val="Tahoma"/>
            <family val="2"/>
          </rPr>
          <t>Account_Balance_YTD(acctdept: {Map!C455})</t>
        </r>
      </text>
    </comment>
    <comment ref="E455" authorId="0" shapeId="0" xr:uid="{397E80A4-19FB-4C76-A4C0-0F8F07703DD7}">
      <text>
        <r>
          <rPr>
            <sz val="9"/>
            <color indexed="81"/>
            <rFont val="Tahoma"/>
            <family val="2"/>
          </rPr>
          <t>Account_Balance_YTD(acctdept: {Map!D455})</t>
        </r>
      </text>
    </comment>
    <comment ref="F455" authorId="0" shapeId="0" xr:uid="{F66EB546-FD0F-4377-8E5E-A130AE7CC55D}">
      <text>
        <r>
          <rPr>
            <sz val="9"/>
            <color indexed="81"/>
            <rFont val="Tahoma"/>
            <family val="2"/>
          </rPr>
          <t>Account_Balance_YTD(acctdept: {Map!E455})</t>
        </r>
      </text>
    </comment>
    <comment ref="G455" authorId="0" shapeId="0" xr:uid="{AB9992F5-0647-4EB8-95EF-EF1379F8D7B8}">
      <text>
        <r>
          <rPr>
            <sz val="9"/>
            <color indexed="81"/>
            <rFont val="Tahoma"/>
            <family val="2"/>
          </rPr>
          <t>Account_Balance_YTD(acctdept: {Map!F455})</t>
        </r>
      </text>
    </comment>
    <comment ref="H455" authorId="0" shapeId="0" xr:uid="{C10613DA-6799-4717-9888-150D1C20857E}">
      <text>
        <r>
          <rPr>
            <sz val="9"/>
            <color indexed="81"/>
            <rFont val="Tahoma"/>
            <family val="2"/>
          </rPr>
          <t>Account_Balance_YTD(acctdept: {Map!G455})</t>
        </r>
      </text>
    </comment>
    <comment ref="I455" authorId="0" shapeId="0" xr:uid="{E46D5C2D-8201-405E-AE5F-33D336720C80}">
      <text>
        <r>
          <rPr>
            <sz val="9"/>
            <color indexed="81"/>
            <rFont val="Tahoma"/>
            <family val="2"/>
          </rPr>
          <t>Account_Balance_YTD(acctdept: {Map!H455})</t>
        </r>
      </text>
    </comment>
    <comment ref="J455" authorId="0" shapeId="0" xr:uid="{C70EF687-D5F7-47F8-A858-F9B034CD415D}">
      <text>
        <r>
          <rPr>
            <sz val="9"/>
            <color indexed="81"/>
            <rFont val="Tahoma"/>
            <family val="2"/>
          </rPr>
          <t>Account_Balance_YTD(acctdept: {Map!I455})</t>
        </r>
      </text>
    </comment>
    <comment ref="K455" authorId="0" shapeId="0" xr:uid="{2C21F506-40DE-481C-AEF4-976DE23C3C78}">
      <text>
        <r>
          <rPr>
            <sz val="9"/>
            <color indexed="81"/>
            <rFont val="Tahoma"/>
            <family val="2"/>
          </rPr>
          <t>Account_Balance_YTD(acctdept: {Map!J455})</t>
        </r>
      </text>
    </comment>
    <comment ref="L455" authorId="0" shapeId="0" xr:uid="{6CE45409-48FD-49B1-BD5B-100A2920B26F}">
      <text>
        <r>
          <rPr>
            <sz val="9"/>
            <color indexed="81"/>
            <rFont val="Tahoma"/>
            <family val="2"/>
          </rPr>
          <t>Account_Balance_YTD(acctdept: {Map!K455})</t>
        </r>
      </text>
    </comment>
    <comment ref="M455" authorId="0" shapeId="0" xr:uid="{0B82EBB4-2DE1-498E-BDA8-83712B3F9356}">
      <text>
        <r>
          <rPr>
            <sz val="9"/>
            <color indexed="81"/>
            <rFont val="Tahoma"/>
            <family val="2"/>
          </rPr>
          <t>Account_Balance_YTD(acctdept: {Map!L455})</t>
        </r>
      </text>
    </comment>
    <comment ref="D456" authorId="0" shapeId="0" xr:uid="{387A950A-C818-4F92-A5BB-DD2D38C619E4}">
      <text>
        <r>
          <rPr>
            <sz val="9"/>
            <color indexed="81"/>
            <rFont val="Tahoma"/>
            <family val="2"/>
          </rPr>
          <t>Account_Balance_YTD(acctdept: {Map!C456})</t>
        </r>
      </text>
    </comment>
    <comment ref="E456" authorId="0" shapeId="0" xr:uid="{A7094568-615F-4AAA-B365-BAB3D66D872B}">
      <text>
        <r>
          <rPr>
            <sz val="9"/>
            <color indexed="81"/>
            <rFont val="Tahoma"/>
            <family val="2"/>
          </rPr>
          <t>Account_Balance_YTD(acctdept: {Map!D456})</t>
        </r>
      </text>
    </comment>
    <comment ref="F456" authorId="0" shapeId="0" xr:uid="{56EF8FB0-4B4F-43F1-A6EA-1E73F32A2DC0}">
      <text>
        <r>
          <rPr>
            <sz val="9"/>
            <color indexed="81"/>
            <rFont val="Tahoma"/>
            <family val="2"/>
          </rPr>
          <t>Account_Balance_YTD(acctdept: {Map!E456})</t>
        </r>
      </text>
    </comment>
    <comment ref="G456" authorId="0" shapeId="0" xr:uid="{1EB11036-1285-4C92-9C50-70AB8BEA484D}">
      <text>
        <r>
          <rPr>
            <sz val="9"/>
            <color indexed="81"/>
            <rFont val="Tahoma"/>
            <family val="2"/>
          </rPr>
          <t>Account_Balance_YTD(acctdept: {Map!F456})</t>
        </r>
      </text>
    </comment>
    <comment ref="H456" authorId="0" shapeId="0" xr:uid="{F8321485-35C1-4B8B-A3DA-0CD533B56FED}">
      <text>
        <r>
          <rPr>
            <sz val="9"/>
            <color indexed="81"/>
            <rFont val="Tahoma"/>
            <family val="2"/>
          </rPr>
          <t>Account_Balance_YTD(acctdept: {Map!G456})</t>
        </r>
      </text>
    </comment>
    <comment ref="I456" authorId="0" shapeId="0" xr:uid="{11B233BA-6CE0-416D-92BD-E307637CECEF}">
      <text>
        <r>
          <rPr>
            <sz val="9"/>
            <color indexed="81"/>
            <rFont val="Tahoma"/>
            <family val="2"/>
          </rPr>
          <t>Account_Balance_YTD(acctdept: {Map!H456})</t>
        </r>
      </text>
    </comment>
    <comment ref="J456" authorId="0" shapeId="0" xr:uid="{31F2E139-C923-45DA-A193-553B85C1C8BE}">
      <text>
        <r>
          <rPr>
            <sz val="9"/>
            <color indexed="81"/>
            <rFont val="Tahoma"/>
            <family val="2"/>
          </rPr>
          <t>Account_Balance_YTD(acctdept: {Map!I456})</t>
        </r>
      </text>
    </comment>
    <comment ref="K456" authorId="0" shapeId="0" xr:uid="{A3C92E7A-CEC1-4CF2-99E0-C681CEC36F78}">
      <text>
        <r>
          <rPr>
            <sz val="9"/>
            <color indexed="81"/>
            <rFont val="Tahoma"/>
            <family val="2"/>
          </rPr>
          <t>Account_Balance_YTD(acctdept: {Map!J456})</t>
        </r>
      </text>
    </comment>
    <comment ref="L456" authorId="0" shapeId="0" xr:uid="{2A57C35A-10D4-4216-A8C4-9FED2122C904}">
      <text>
        <r>
          <rPr>
            <sz val="9"/>
            <color indexed="81"/>
            <rFont val="Tahoma"/>
            <family val="2"/>
          </rPr>
          <t>Account_Balance_YTD(acctdept: {Map!K456})</t>
        </r>
      </text>
    </comment>
    <comment ref="M456" authorId="0" shapeId="0" xr:uid="{6526E641-B6BB-4C57-BD05-859260614B14}">
      <text>
        <r>
          <rPr>
            <sz val="9"/>
            <color indexed="81"/>
            <rFont val="Tahoma"/>
            <family val="2"/>
          </rPr>
          <t>Account_Balance_YTD(acctdept: {Map!L456})</t>
        </r>
      </text>
    </comment>
    <comment ref="D457" authorId="0" shapeId="0" xr:uid="{D8A2EC74-B43C-4F67-BC1A-EBDBB7079699}">
      <text>
        <r>
          <rPr>
            <sz val="9"/>
            <color indexed="81"/>
            <rFont val="Tahoma"/>
            <family val="2"/>
          </rPr>
          <t>Account_Balance_YTD(acctdept: {Map!C457})</t>
        </r>
      </text>
    </comment>
    <comment ref="E457" authorId="0" shapeId="0" xr:uid="{58DE0E42-E64F-4B9D-9165-EB9377D91F28}">
      <text>
        <r>
          <rPr>
            <sz val="9"/>
            <color indexed="81"/>
            <rFont val="Tahoma"/>
            <family val="2"/>
          </rPr>
          <t>Account_Balance_YTD(acctdept: {Map!D457})</t>
        </r>
      </text>
    </comment>
    <comment ref="F457" authorId="0" shapeId="0" xr:uid="{B38D7745-9CF6-415E-8358-1D93DF323334}">
      <text>
        <r>
          <rPr>
            <sz val="9"/>
            <color indexed="81"/>
            <rFont val="Tahoma"/>
            <family val="2"/>
          </rPr>
          <t>Account_Balance_YTD(acctdept: {Map!E457})</t>
        </r>
      </text>
    </comment>
    <comment ref="G457" authorId="0" shapeId="0" xr:uid="{FB3AB30F-14FA-40A0-A01B-489B9508FF12}">
      <text>
        <r>
          <rPr>
            <sz val="9"/>
            <color indexed="81"/>
            <rFont val="Tahoma"/>
            <family val="2"/>
          </rPr>
          <t>Account_Balance_YTD(acctdept: {Map!F457})</t>
        </r>
      </text>
    </comment>
    <comment ref="H457" authorId="0" shapeId="0" xr:uid="{FFD3F3AA-59FF-4A9A-825F-CC85FDDBA2B7}">
      <text>
        <r>
          <rPr>
            <sz val="9"/>
            <color indexed="81"/>
            <rFont val="Tahoma"/>
            <family val="2"/>
          </rPr>
          <t>Account_Balance_YTD(acctdept: {Map!G457})</t>
        </r>
      </text>
    </comment>
    <comment ref="I457" authorId="0" shapeId="0" xr:uid="{C8E0E771-4439-43A6-A798-841509C99D0D}">
      <text>
        <r>
          <rPr>
            <sz val="9"/>
            <color indexed="81"/>
            <rFont val="Tahoma"/>
            <family val="2"/>
          </rPr>
          <t>Account_Balance_YTD(acctdept: {Map!H457})</t>
        </r>
      </text>
    </comment>
    <comment ref="J457" authorId="0" shapeId="0" xr:uid="{B23BC8F2-3649-4997-AD9B-C7E83CA4D18A}">
      <text>
        <r>
          <rPr>
            <sz val="9"/>
            <color indexed="81"/>
            <rFont val="Tahoma"/>
            <family val="2"/>
          </rPr>
          <t>Account_Balance_YTD(acctdept: {Map!I457})</t>
        </r>
      </text>
    </comment>
    <comment ref="K457" authorId="0" shapeId="0" xr:uid="{974A98C4-44E1-4939-8484-C1A82A969C59}">
      <text>
        <r>
          <rPr>
            <sz val="9"/>
            <color indexed="81"/>
            <rFont val="Tahoma"/>
            <family val="2"/>
          </rPr>
          <t>Account_Balance_YTD(acctdept: {Map!J457})</t>
        </r>
      </text>
    </comment>
    <comment ref="L457" authorId="0" shapeId="0" xr:uid="{CD966B92-8A59-40DE-9558-A2FA80566EE8}">
      <text>
        <r>
          <rPr>
            <sz val="9"/>
            <color indexed="81"/>
            <rFont val="Tahoma"/>
            <family val="2"/>
          </rPr>
          <t>Account_Balance_YTD(acctdept: {Map!K457})</t>
        </r>
      </text>
    </comment>
    <comment ref="M457" authorId="0" shapeId="0" xr:uid="{89DC42D8-1BF8-4818-BB3B-15EF85771C55}">
      <text>
        <r>
          <rPr>
            <sz val="9"/>
            <color indexed="81"/>
            <rFont val="Tahoma"/>
            <family val="2"/>
          </rPr>
          <t>Account_Balance_YTD(acctdept: {Map!L457})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D2" authorId="0" shapeId="0" xr:uid="{AB70920C-FB0B-4C81-9661-392D56531E7E}">
      <text>
        <r>
          <rPr>
            <sz val="9"/>
            <color indexed="81"/>
            <rFont val="Tahoma"/>
            <family val="2"/>
          </rPr>
          <t>Account_Balance_MTD(acctdept: {Map!C92})</t>
        </r>
      </text>
    </comment>
    <comment ref="E2" authorId="0" shapeId="0" xr:uid="{7B9B2236-CA62-4D61-BA54-8BFC4A218063}">
      <text>
        <r>
          <rPr>
            <sz val="9"/>
            <color indexed="81"/>
            <rFont val="Tahoma"/>
            <family val="2"/>
          </rPr>
          <t>Account_Balance_MTD(acctdept: {Map!D92})</t>
        </r>
      </text>
    </comment>
    <comment ref="F2" authorId="0" shapeId="0" xr:uid="{5CAE7D39-BBE9-4F74-83D2-64C8C037B80C}">
      <text>
        <r>
          <rPr>
            <sz val="9"/>
            <color indexed="81"/>
            <rFont val="Tahoma"/>
            <family val="2"/>
          </rPr>
          <t>Account_Balance_MTD(acctdept: {Map!E92})</t>
        </r>
      </text>
    </comment>
    <comment ref="G2" authorId="0" shapeId="0" xr:uid="{BF1BFFBA-34E0-4C8E-9079-D482AD5DBE1E}">
      <text>
        <r>
          <rPr>
            <sz val="9"/>
            <color indexed="81"/>
            <rFont val="Tahoma"/>
            <family val="2"/>
          </rPr>
          <t>Account_Balance_MTD(acctdept: {Map!F92})</t>
        </r>
      </text>
    </comment>
    <comment ref="H2" authorId="0" shapeId="0" xr:uid="{4CB796FC-856D-48FA-ACB0-86AB849F1F75}">
      <text>
        <r>
          <rPr>
            <sz val="9"/>
            <color indexed="81"/>
            <rFont val="Tahoma"/>
            <family val="2"/>
          </rPr>
          <t>Account_Balance_MTD(acctdept: {Map!G92})</t>
        </r>
      </text>
    </comment>
    <comment ref="I2" authorId="0" shapeId="0" xr:uid="{42E303D4-F98B-4633-83CA-AA0D4EF21FA8}">
      <text>
        <r>
          <rPr>
            <sz val="9"/>
            <color indexed="81"/>
            <rFont val="Tahoma"/>
            <family val="2"/>
          </rPr>
          <t>Account_Balance_MTD(acctdept: {Map!H92})</t>
        </r>
      </text>
    </comment>
    <comment ref="J2" authorId="0" shapeId="0" xr:uid="{F63043C7-A06F-4DEB-A5DA-7F501CB0F297}">
      <text>
        <r>
          <rPr>
            <sz val="9"/>
            <color indexed="81"/>
            <rFont val="Tahoma"/>
            <family val="2"/>
          </rPr>
          <t>Account_Balance_MTD(acctdept: {Map!I92})</t>
        </r>
      </text>
    </comment>
    <comment ref="K2" authorId="0" shapeId="0" xr:uid="{AAC0272E-EF5D-40CC-925E-E9D7B421F2D9}">
      <text>
        <r>
          <rPr>
            <sz val="9"/>
            <color indexed="81"/>
            <rFont val="Tahoma"/>
            <family val="2"/>
          </rPr>
          <t>Account_Balance_MTD(acctdept: {Map!J92})</t>
        </r>
      </text>
    </comment>
    <comment ref="L2" authorId="0" shapeId="0" xr:uid="{684CFC27-D1E8-43F8-B781-BCB47855D30A}">
      <text>
        <r>
          <rPr>
            <sz val="9"/>
            <color indexed="81"/>
            <rFont val="Tahoma"/>
            <family val="2"/>
          </rPr>
          <t>Account_Balance_MTD(acctdept: {Map!K92})</t>
        </r>
      </text>
    </comment>
    <comment ref="M2" authorId="0" shapeId="0" xr:uid="{1680F2BD-2766-447A-91DF-048DFF576FC5}">
      <text>
        <r>
          <rPr>
            <sz val="9"/>
            <color indexed="81"/>
            <rFont val="Tahoma"/>
            <family val="2"/>
          </rPr>
          <t>Account_Balance_MTD(acctdept: {Map!L92})</t>
        </r>
      </text>
    </comment>
    <comment ref="D3" authorId="0" shapeId="0" xr:uid="{D989DED5-2DC9-4C68-90BC-EAA6D6BC7379}">
      <text>
        <r>
          <rPr>
            <sz val="9"/>
            <color indexed="81"/>
            <rFont val="Tahoma"/>
            <family val="2"/>
          </rPr>
          <t>Account_Balance_MTD(acctdept: {Map!C93})</t>
        </r>
      </text>
    </comment>
    <comment ref="E3" authorId="0" shapeId="0" xr:uid="{559A48B7-FD43-4FC0-88AC-FD06EF4BE322}">
      <text>
        <r>
          <rPr>
            <sz val="9"/>
            <color indexed="81"/>
            <rFont val="Tahoma"/>
            <family val="2"/>
          </rPr>
          <t>Account_Balance_MTD(acctdept: {Map!D93})</t>
        </r>
      </text>
    </comment>
    <comment ref="F3" authorId="0" shapeId="0" xr:uid="{FADCB7F0-EA76-4962-A0EC-682A1B6B7B78}">
      <text>
        <r>
          <rPr>
            <sz val="9"/>
            <color indexed="81"/>
            <rFont val="Tahoma"/>
            <family val="2"/>
          </rPr>
          <t>Account_Balance_MTD(acctdept: {Map!E93})</t>
        </r>
      </text>
    </comment>
    <comment ref="G3" authorId="0" shapeId="0" xr:uid="{39787358-2D14-43C7-9782-6C7FF96B69BE}">
      <text>
        <r>
          <rPr>
            <sz val="9"/>
            <color indexed="81"/>
            <rFont val="Tahoma"/>
            <family val="2"/>
          </rPr>
          <t>Account_Balance_MTD(acctdept: {Map!F93})</t>
        </r>
      </text>
    </comment>
    <comment ref="H3" authorId="0" shapeId="0" xr:uid="{07EB93C9-FDAB-482E-8876-8F22AE4E9E4B}">
      <text>
        <r>
          <rPr>
            <sz val="9"/>
            <color indexed="81"/>
            <rFont val="Tahoma"/>
            <family val="2"/>
          </rPr>
          <t>Account_Balance_MTD(acctdept: {Map!G93})</t>
        </r>
      </text>
    </comment>
    <comment ref="I3" authorId="0" shapeId="0" xr:uid="{88CF4160-6927-4C7E-B0E8-5370E37596B4}">
      <text>
        <r>
          <rPr>
            <sz val="9"/>
            <color indexed="81"/>
            <rFont val="Tahoma"/>
            <family val="2"/>
          </rPr>
          <t>Account_Balance_MTD(acctdept: {Map!H93})</t>
        </r>
      </text>
    </comment>
    <comment ref="J3" authorId="0" shapeId="0" xr:uid="{EDFCD0CB-7E8C-44F5-B065-917B0ED8D7A7}">
      <text>
        <r>
          <rPr>
            <sz val="9"/>
            <color indexed="81"/>
            <rFont val="Tahoma"/>
            <family val="2"/>
          </rPr>
          <t>Account_Balance_MTD(acctdept: {Map!I93})</t>
        </r>
      </text>
    </comment>
    <comment ref="K3" authorId="0" shapeId="0" xr:uid="{37161B53-5553-4BDC-B16E-A0AAB71E71C3}">
      <text>
        <r>
          <rPr>
            <sz val="9"/>
            <color indexed="81"/>
            <rFont val="Tahoma"/>
            <family val="2"/>
          </rPr>
          <t>Account_Balance_MTD(acctdept: {Map!J93})</t>
        </r>
      </text>
    </comment>
    <comment ref="L3" authorId="0" shapeId="0" xr:uid="{7A2AF828-1B85-4D35-9A2B-CC0724A8B9EE}">
      <text>
        <r>
          <rPr>
            <sz val="9"/>
            <color indexed="81"/>
            <rFont val="Tahoma"/>
            <family val="2"/>
          </rPr>
          <t>Account_Balance_MTD(acctdept: {Map!K93})</t>
        </r>
      </text>
    </comment>
    <comment ref="M3" authorId="0" shapeId="0" xr:uid="{1D435801-EF7C-4D0C-9D12-9B7838AA4848}">
      <text>
        <r>
          <rPr>
            <sz val="9"/>
            <color indexed="81"/>
            <rFont val="Tahoma"/>
            <family val="2"/>
          </rPr>
          <t>Account_Balance_MTD(acctdept: {Map!L93})</t>
        </r>
      </text>
    </comment>
    <comment ref="D4" authorId="0" shapeId="0" xr:uid="{A6D1FE93-E22C-4127-B850-AA7100D7C4FC}">
      <text>
        <r>
          <rPr>
            <sz val="9"/>
            <color indexed="81"/>
            <rFont val="Tahoma"/>
            <family val="2"/>
          </rPr>
          <t>Account_Balance_MTD(acctdept: {Map!C94})</t>
        </r>
      </text>
    </comment>
    <comment ref="E4" authorId="0" shapeId="0" xr:uid="{4E64B86C-FDE6-4245-9309-17BBB09E28A9}">
      <text>
        <r>
          <rPr>
            <sz val="9"/>
            <color indexed="81"/>
            <rFont val="Tahoma"/>
            <family val="2"/>
          </rPr>
          <t>Account_Balance_MTD(acctdept: {Map!D94})</t>
        </r>
      </text>
    </comment>
    <comment ref="F4" authorId="0" shapeId="0" xr:uid="{0443F2F1-1D7A-4CB0-B22E-3BC9AAC21C9B}">
      <text>
        <r>
          <rPr>
            <sz val="9"/>
            <color indexed="81"/>
            <rFont val="Tahoma"/>
            <family val="2"/>
          </rPr>
          <t>Account_Balance_MTD(acctdept: {Map!E94})</t>
        </r>
      </text>
    </comment>
    <comment ref="G4" authorId="0" shapeId="0" xr:uid="{CE58E21D-9B50-4D25-B9B3-C67615BF7B9F}">
      <text>
        <r>
          <rPr>
            <sz val="9"/>
            <color indexed="81"/>
            <rFont val="Tahoma"/>
            <family val="2"/>
          </rPr>
          <t>Account_Balance_MTD(acctdept: {Map!F94})</t>
        </r>
      </text>
    </comment>
    <comment ref="H4" authorId="0" shapeId="0" xr:uid="{FD2E92A3-9521-459A-B671-EA298648E71A}">
      <text>
        <r>
          <rPr>
            <sz val="9"/>
            <color indexed="81"/>
            <rFont val="Tahoma"/>
            <family val="2"/>
          </rPr>
          <t>Account_Balance_MTD(acctdept: {Map!G94})</t>
        </r>
      </text>
    </comment>
    <comment ref="I4" authorId="0" shapeId="0" xr:uid="{BEC5F359-EE9B-4EAA-A9A9-1E355D7BAD11}">
      <text>
        <r>
          <rPr>
            <sz val="9"/>
            <color indexed="81"/>
            <rFont val="Tahoma"/>
            <family val="2"/>
          </rPr>
          <t>Account_Balance_MTD(acctdept: {Map!H94})</t>
        </r>
      </text>
    </comment>
    <comment ref="J4" authorId="0" shapeId="0" xr:uid="{17405FE6-5F34-4F00-BC35-CE49C72263A5}">
      <text>
        <r>
          <rPr>
            <sz val="9"/>
            <color indexed="81"/>
            <rFont val="Tahoma"/>
            <family val="2"/>
          </rPr>
          <t>Account_Balance_MTD(acctdept: {Map!I94})</t>
        </r>
      </text>
    </comment>
    <comment ref="K4" authorId="0" shapeId="0" xr:uid="{868286EB-2FA1-441F-A735-64507EB08BE2}">
      <text>
        <r>
          <rPr>
            <sz val="9"/>
            <color indexed="81"/>
            <rFont val="Tahoma"/>
            <family val="2"/>
          </rPr>
          <t>Account_Balance_MTD(acctdept: {Map!J94})</t>
        </r>
      </text>
    </comment>
    <comment ref="L4" authorId="0" shapeId="0" xr:uid="{7943DA5F-FA76-4312-B50D-295CE63C7BC7}">
      <text>
        <r>
          <rPr>
            <sz val="9"/>
            <color indexed="81"/>
            <rFont val="Tahoma"/>
            <family val="2"/>
          </rPr>
          <t>Account_Balance_MTD(acctdept: {Map!K94})</t>
        </r>
      </text>
    </comment>
    <comment ref="M4" authorId="0" shapeId="0" xr:uid="{6884918F-900A-40BE-B23D-E46E108B42AD}">
      <text>
        <r>
          <rPr>
            <sz val="9"/>
            <color indexed="81"/>
            <rFont val="Tahoma"/>
            <family val="2"/>
          </rPr>
          <t>Account_Balance_MTD(acctdept: {Map!L94})</t>
        </r>
      </text>
    </comment>
    <comment ref="D5" authorId="0" shapeId="0" xr:uid="{FC371BB7-0A32-4C41-A85F-7DC93DB740E6}">
      <text>
        <r>
          <rPr>
            <sz val="9"/>
            <color indexed="81"/>
            <rFont val="Tahoma"/>
            <family val="2"/>
          </rPr>
          <t>Account_Balance_MTD(acctdept: {Map!C95})</t>
        </r>
      </text>
    </comment>
    <comment ref="E5" authorId="0" shapeId="0" xr:uid="{936A713D-9BCD-4149-9910-B8417B3CCE6C}">
      <text>
        <r>
          <rPr>
            <sz val="9"/>
            <color indexed="81"/>
            <rFont val="Tahoma"/>
            <family val="2"/>
          </rPr>
          <t>Account_Balance_MTD(acctdept: {Map!D95})</t>
        </r>
      </text>
    </comment>
    <comment ref="F5" authorId="0" shapeId="0" xr:uid="{910080CB-19BA-4CBE-97D7-A25A76098594}">
      <text>
        <r>
          <rPr>
            <sz val="9"/>
            <color indexed="81"/>
            <rFont val="Tahoma"/>
            <family val="2"/>
          </rPr>
          <t>Account_Balance_MTD(acctdept: {Map!E95})</t>
        </r>
      </text>
    </comment>
    <comment ref="G5" authorId="0" shapeId="0" xr:uid="{CD14658D-0408-4284-AFC6-A010BE5A22E0}">
      <text>
        <r>
          <rPr>
            <sz val="9"/>
            <color indexed="81"/>
            <rFont val="Tahoma"/>
            <family val="2"/>
          </rPr>
          <t>Account_Balance_MTD(acctdept: {Map!F95})</t>
        </r>
      </text>
    </comment>
    <comment ref="H5" authorId="0" shapeId="0" xr:uid="{23AF465A-AB3A-48E1-8D5D-D1ED283E8C6C}">
      <text>
        <r>
          <rPr>
            <sz val="9"/>
            <color indexed="81"/>
            <rFont val="Tahoma"/>
            <family val="2"/>
          </rPr>
          <t>Account_Balance_MTD(acctdept: {Map!G95})</t>
        </r>
      </text>
    </comment>
    <comment ref="I5" authorId="0" shapeId="0" xr:uid="{5280BB25-2659-4D08-A627-E3415AB0B5DB}">
      <text>
        <r>
          <rPr>
            <sz val="9"/>
            <color indexed="81"/>
            <rFont val="Tahoma"/>
            <family val="2"/>
          </rPr>
          <t>Account_Balance_MTD(acctdept: {Map!H95})</t>
        </r>
      </text>
    </comment>
    <comment ref="J5" authorId="0" shapeId="0" xr:uid="{F4678321-BCE2-4B29-A9AC-CBDD4D906BBD}">
      <text>
        <r>
          <rPr>
            <sz val="9"/>
            <color indexed="81"/>
            <rFont val="Tahoma"/>
            <family val="2"/>
          </rPr>
          <t>Account_Balance_MTD(acctdept: {Map!I95})</t>
        </r>
      </text>
    </comment>
    <comment ref="K5" authorId="0" shapeId="0" xr:uid="{5D141B21-5E20-414B-959D-E9AB7C845322}">
      <text>
        <r>
          <rPr>
            <sz val="9"/>
            <color indexed="81"/>
            <rFont val="Tahoma"/>
            <family val="2"/>
          </rPr>
          <t>Account_Balance_MTD(acctdept: {Map!J95})</t>
        </r>
      </text>
    </comment>
    <comment ref="L5" authorId="0" shapeId="0" xr:uid="{748B70C4-30A6-47CB-A516-1856276ADA8E}">
      <text>
        <r>
          <rPr>
            <sz val="9"/>
            <color indexed="81"/>
            <rFont val="Tahoma"/>
            <family val="2"/>
          </rPr>
          <t>Account_Balance_MTD(acctdept: {Map!K95})</t>
        </r>
      </text>
    </comment>
    <comment ref="M5" authorId="0" shapeId="0" xr:uid="{BECA85BA-BADC-4E1E-9BA6-0F4BA7656EE8}">
      <text>
        <r>
          <rPr>
            <sz val="9"/>
            <color indexed="81"/>
            <rFont val="Tahoma"/>
            <family val="2"/>
          </rPr>
          <t>Account_Balance_MTD(acctdept: {Map!L95})</t>
        </r>
      </text>
    </comment>
    <comment ref="D6" authorId="0" shapeId="0" xr:uid="{E26E227B-A184-4587-B8EC-12158D8D77E4}">
      <text>
        <r>
          <rPr>
            <sz val="9"/>
            <color indexed="81"/>
            <rFont val="Tahoma"/>
            <family val="2"/>
          </rPr>
          <t>Account_Balance_MTD(acctdept: {Map!C96})</t>
        </r>
      </text>
    </comment>
    <comment ref="E6" authorId="0" shapeId="0" xr:uid="{BCAFBDB5-5BDB-4764-8D4E-BE3042615107}">
      <text>
        <r>
          <rPr>
            <sz val="9"/>
            <color indexed="81"/>
            <rFont val="Tahoma"/>
            <family val="2"/>
          </rPr>
          <t>Account_Balance_MTD(acctdept: {Map!D96})</t>
        </r>
      </text>
    </comment>
    <comment ref="F6" authorId="0" shapeId="0" xr:uid="{C5673315-3C5D-41F1-AD79-909F7E148ED1}">
      <text>
        <r>
          <rPr>
            <sz val="9"/>
            <color indexed="81"/>
            <rFont val="Tahoma"/>
            <family val="2"/>
          </rPr>
          <t>Account_Balance_MTD(acctdept: {Map!E96})</t>
        </r>
      </text>
    </comment>
    <comment ref="G6" authorId="0" shapeId="0" xr:uid="{09911FCD-E862-4A6A-9E9C-2B85452680D8}">
      <text>
        <r>
          <rPr>
            <sz val="9"/>
            <color indexed="81"/>
            <rFont val="Tahoma"/>
            <family val="2"/>
          </rPr>
          <t>Account_Balance_MTD(acctdept: {Map!F96})</t>
        </r>
      </text>
    </comment>
    <comment ref="H6" authorId="0" shapeId="0" xr:uid="{6F93E31A-6913-4EF3-9946-742D71A7462D}">
      <text>
        <r>
          <rPr>
            <sz val="9"/>
            <color indexed="81"/>
            <rFont val="Tahoma"/>
            <family val="2"/>
          </rPr>
          <t>Account_Balance_MTD(acctdept: {Map!G96})</t>
        </r>
      </text>
    </comment>
    <comment ref="I6" authorId="0" shapeId="0" xr:uid="{396AD1A2-931C-4ED7-A972-2DC2CD0CE22D}">
      <text>
        <r>
          <rPr>
            <sz val="9"/>
            <color indexed="81"/>
            <rFont val="Tahoma"/>
            <family val="2"/>
          </rPr>
          <t>Account_Balance_MTD(acctdept: {Map!H96})</t>
        </r>
      </text>
    </comment>
    <comment ref="J6" authorId="0" shapeId="0" xr:uid="{4162180C-B790-463C-BAA4-95EF8BC855B0}">
      <text>
        <r>
          <rPr>
            <sz val="9"/>
            <color indexed="81"/>
            <rFont val="Tahoma"/>
            <family val="2"/>
          </rPr>
          <t>Account_Balance_MTD(acctdept: {Map!I96})</t>
        </r>
      </text>
    </comment>
    <comment ref="K6" authorId="0" shapeId="0" xr:uid="{AF4E10F1-789B-4E2D-8112-D9DDD279E00A}">
      <text>
        <r>
          <rPr>
            <sz val="9"/>
            <color indexed="81"/>
            <rFont val="Tahoma"/>
            <family val="2"/>
          </rPr>
          <t>Account_Balance_MTD(acctdept: {Map!J96})</t>
        </r>
      </text>
    </comment>
    <comment ref="L6" authorId="0" shapeId="0" xr:uid="{49AE164E-2F84-49E0-A7BC-D1B700FE5B6C}">
      <text>
        <r>
          <rPr>
            <sz val="9"/>
            <color indexed="81"/>
            <rFont val="Tahoma"/>
            <family val="2"/>
          </rPr>
          <t>Account_Balance_MTD(acctdept: {Map!K96})</t>
        </r>
      </text>
    </comment>
    <comment ref="M6" authorId="0" shapeId="0" xr:uid="{F840661C-8B76-4E72-8149-A9514DE2D3AD}">
      <text>
        <r>
          <rPr>
            <sz val="9"/>
            <color indexed="81"/>
            <rFont val="Tahoma"/>
            <family val="2"/>
          </rPr>
          <t>Account_Balance_MTD(acctdept: {Map!L96})</t>
        </r>
      </text>
    </comment>
    <comment ref="D7" authorId="0" shapeId="0" xr:uid="{C9576A79-5632-4896-AA66-5B6B51BCF926}">
      <text>
        <r>
          <rPr>
            <sz val="9"/>
            <color indexed="81"/>
            <rFont val="Tahoma"/>
            <family val="2"/>
          </rPr>
          <t>Account_Balance_MTD(acctdept: {Map!C97})</t>
        </r>
      </text>
    </comment>
    <comment ref="E7" authorId="0" shapeId="0" xr:uid="{5C920127-C0B8-42BA-AEE9-6D803087619E}">
      <text>
        <r>
          <rPr>
            <sz val="9"/>
            <color indexed="81"/>
            <rFont val="Tahoma"/>
            <family val="2"/>
          </rPr>
          <t>Account_Balance_MTD(acctdept: {Map!D97})</t>
        </r>
      </text>
    </comment>
    <comment ref="F7" authorId="0" shapeId="0" xr:uid="{E81CB1CB-E847-499E-8CC4-83DE50734D7E}">
      <text>
        <r>
          <rPr>
            <sz val="9"/>
            <color indexed="81"/>
            <rFont val="Tahoma"/>
            <family val="2"/>
          </rPr>
          <t>Account_Balance_MTD(acctdept: {Map!E97})</t>
        </r>
      </text>
    </comment>
    <comment ref="G7" authorId="0" shapeId="0" xr:uid="{1A99C81D-B813-46DC-AE36-459C65A885D0}">
      <text>
        <r>
          <rPr>
            <sz val="9"/>
            <color indexed="81"/>
            <rFont val="Tahoma"/>
            <family val="2"/>
          </rPr>
          <t>Account_Balance_MTD(acctdept: {Map!F97})</t>
        </r>
      </text>
    </comment>
    <comment ref="H7" authorId="0" shapeId="0" xr:uid="{5312A59F-6642-427C-9125-1C91F5EC00CC}">
      <text>
        <r>
          <rPr>
            <sz val="9"/>
            <color indexed="81"/>
            <rFont val="Tahoma"/>
            <family val="2"/>
          </rPr>
          <t>Account_Balance_MTD(acctdept: {Map!G97})</t>
        </r>
      </text>
    </comment>
    <comment ref="I7" authorId="0" shapeId="0" xr:uid="{A17A2F05-30CE-4620-8516-7564FEA9A7DC}">
      <text>
        <r>
          <rPr>
            <sz val="9"/>
            <color indexed="81"/>
            <rFont val="Tahoma"/>
            <family val="2"/>
          </rPr>
          <t>Account_Balance_MTD(acctdept: {Map!H97})</t>
        </r>
      </text>
    </comment>
    <comment ref="J7" authorId="0" shapeId="0" xr:uid="{B3C9FDDA-4DA5-4FAF-B78E-CE9EFF23081A}">
      <text>
        <r>
          <rPr>
            <sz val="9"/>
            <color indexed="81"/>
            <rFont val="Tahoma"/>
            <family val="2"/>
          </rPr>
          <t>Account_Balance_MTD(acctdept: {Map!I97})</t>
        </r>
      </text>
    </comment>
    <comment ref="K7" authorId="0" shapeId="0" xr:uid="{B3EBF919-6BCC-4426-ACB9-C97EAE8401B4}">
      <text>
        <r>
          <rPr>
            <sz val="9"/>
            <color indexed="81"/>
            <rFont val="Tahoma"/>
            <family val="2"/>
          </rPr>
          <t>Account_Balance_MTD(acctdept: {Map!J97})</t>
        </r>
      </text>
    </comment>
    <comment ref="L7" authorId="0" shapeId="0" xr:uid="{9DE1B8F0-DB11-44D9-B7B6-71BB6D3F2076}">
      <text>
        <r>
          <rPr>
            <sz val="9"/>
            <color indexed="81"/>
            <rFont val="Tahoma"/>
            <family val="2"/>
          </rPr>
          <t>Account_Balance_MTD(acctdept: {Map!K97})</t>
        </r>
      </text>
    </comment>
    <comment ref="M7" authorId="0" shapeId="0" xr:uid="{D2503344-68B5-4944-8E5F-83245034904A}">
      <text>
        <r>
          <rPr>
            <sz val="9"/>
            <color indexed="81"/>
            <rFont val="Tahoma"/>
            <family val="2"/>
          </rPr>
          <t>Account_Balance_MTD(acctdept: {Map!L97})</t>
        </r>
      </text>
    </comment>
    <comment ref="D8" authorId="0" shapeId="0" xr:uid="{15A8A87B-8679-4B00-A150-E4861F6384E6}">
      <text>
        <r>
          <rPr>
            <sz val="9"/>
            <color indexed="81"/>
            <rFont val="Tahoma"/>
            <family val="2"/>
          </rPr>
          <t>Account_Balance_MTD(acctdept: {Map!C98})</t>
        </r>
      </text>
    </comment>
    <comment ref="E8" authorId="0" shapeId="0" xr:uid="{10B338B2-0CC9-4922-972B-CF2E954BB015}">
      <text>
        <r>
          <rPr>
            <sz val="9"/>
            <color indexed="81"/>
            <rFont val="Tahoma"/>
            <family val="2"/>
          </rPr>
          <t>Account_Balance_MTD(acctdept: {Map!D98})</t>
        </r>
      </text>
    </comment>
    <comment ref="F8" authorId="0" shapeId="0" xr:uid="{7CB2344F-40FA-4185-85FC-6F9F88D32BEA}">
      <text>
        <r>
          <rPr>
            <sz val="9"/>
            <color indexed="81"/>
            <rFont val="Tahoma"/>
            <family val="2"/>
          </rPr>
          <t>Account_Balance_MTD(acctdept: {Map!E98})</t>
        </r>
      </text>
    </comment>
    <comment ref="G8" authorId="0" shapeId="0" xr:uid="{21D6AD76-36A1-4790-AFCF-D7495107288A}">
      <text>
        <r>
          <rPr>
            <sz val="9"/>
            <color indexed="81"/>
            <rFont val="Tahoma"/>
            <family val="2"/>
          </rPr>
          <t>Account_Balance_MTD(acctdept: {Map!F98})</t>
        </r>
      </text>
    </comment>
    <comment ref="H8" authorId="0" shapeId="0" xr:uid="{49E1632B-05B5-4F2D-93EF-8435231FFE00}">
      <text>
        <r>
          <rPr>
            <sz val="9"/>
            <color indexed="81"/>
            <rFont val="Tahoma"/>
            <family val="2"/>
          </rPr>
          <t>Account_Balance_MTD(acctdept: {Map!G98})</t>
        </r>
      </text>
    </comment>
    <comment ref="I8" authorId="0" shapeId="0" xr:uid="{924EF41E-9776-4CAB-9358-367B6D63D04A}">
      <text>
        <r>
          <rPr>
            <sz val="9"/>
            <color indexed="81"/>
            <rFont val="Tahoma"/>
            <family val="2"/>
          </rPr>
          <t>Account_Balance_MTD(acctdept: {Map!H98})</t>
        </r>
      </text>
    </comment>
    <comment ref="J8" authorId="0" shapeId="0" xr:uid="{B7C53B45-44B5-4C82-9202-A5031350CB95}">
      <text>
        <r>
          <rPr>
            <sz val="9"/>
            <color indexed="81"/>
            <rFont val="Tahoma"/>
            <family val="2"/>
          </rPr>
          <t>Account_Balance_MTD(acctdept: {Map!I98})</t>
        </r>
      </text>
    </comment>
    <comment ref="K8" authorId="0" shapeId="0" xr:uid="{7BA4D15D-17E2-44D8-B0B0-340C75BBEE31}">
      <text>
        <r>
          <rPr>
            <sz val="9"/>
            <color indexed="81"/>
            <rFont val="Tahoma"/>
            <family val="2"/>
          </rPr>
          <t>Account_Balance_MTD(acctdept: {Map!J98})</t>
        </r>
      </text>
    </comment>
    <comment ref="L8" authorId="0" shapeId="0" xr:uid="{59C5C321-1240-4F50-AAB5-7F1BCA72FA22}">
      <text>
        <r>
          <rPr>
            <sz val="9"/>
            <color indexed="81"/>
            <rFont val="Tahoma"/>
            <family val="2"/>
          </rPr>
          <t>Account_Balance_MTD(acctdept: {Map!K98})</t>
        </r>
      </text>
    </comment>
    <comment ref="M8" authorId="0" shapeId="0" xr:uid="{A0C461D6-1DB4-4820-ABDE-FEEA3403533E}">
      <text>
        <r>
          <rPr>
            <sz val="9"/>
            <color indexed="81"/>
            <rFont val="Tahoma"/>
            <family val="2"/>
          </rPr>
          <t>Account_Balance_MTD(acctdept: {Map!L98})</t>
        </r>
      </text>
    </comment>
    <comment ref="D9" authorId="0" shapeId="0" xr:uid="{E1754B7B-8DEA-47F8-A40E-D2AFD9732105}">
      <text>
        <r>
          <rPr>
            <sz val="9"/>
            <color indexed="81"/>
            <rFont val="Tahoma"/>
            <family val="2"/>
          </rPr>
          <t>Account_Balance_MTD(acctdept: {Map!C99})</t>
        </r>
      </text>
    </comment>
    <comment ref="E9" authorId="0" shapeId="0" xr:uid="{58284B95-C5C2-483C-A525-C2EC86F6EF6A}">
      <text>
        <r>
          <rPr>
            <sz val="9"/>
            <color indexed="81"/>
            <rFont val="Tahoma"/>
            <family val="2"/>
          </rPr>
          <t>Account_Balance_MTD(acctdept: {Map!D99})</t>
        </r>
      </text>
    </comment>
    <comment ref="F9" authorId="0" shapeId="0" xr:uid="{D623B6FC-8F5E-4F8F-A9E7-105B14C46097}">
      <text>
        <r>
          <rPr>
            <sz val="9"/>
            <color indexed="81"/>
            <rFont val="Tahoma"/>
            <family val="2"/>
          </rPr>
          <t>Account_Balance_MTD(acctdept: {Map!E99})</t>
        </r>
      </text>
    </comment>
    <comment ref="G9" authorId="0" shapeId="0" xr:uid="{2744D0C3-B1EF-46DC-A1E5-887702D67E00}">
      <text>
        <r>
          <rPr>
            <sz val="9"/>
            <color indexed="81"/>
            <rFont val="Tahoma"/>
            <family val="2"/>
          </rPr>
          <t>Account_Balance_MTD(acctdept: {Map!F99})</t>
        </r>
      </text>
    </comment>
    <comment ref="H9" authorId="0" shapeId="0" xr:uid="{1B3F59E2-26F1-4F4A-89EB-90446BFAB714}">
      <text>
        <r>
          <rPr>
            <sz val="9"/>
            <color indexed="81"/>
            <rFont val="Tahoma"/>
            <family val="2"/>
          </rPr>
          <t>Account_Balance_MTD(acctdept: {Map!G99})</t>
        </r>
      </text>
    </comment>
    <comment ref="I9" authorId="0" shapeId="0" xr:uid="{27CDFE7E-6C41-4552-813E-BB038E5103E2}">
      <text>
        <r>
          <rPr>
            <sz val="9"/>
            <color indexed="81"/>
            <rFont val="Tahoma"/>
            <family val="2"/>
          </rPr>
          <t>Account_Balance_MTD(acctdept: {Map!H99})</t>
        </r>
      </text>
    </comment>
    <comment ref="J9" authorId="0" shapeId="0" xr:uid="{704D34F0-4623-4966-91DD-A94F34860ACC}">
      <text>
        <r>
          <rPr>
            <sz val="9"/>
            <color indexed="81"/>
            <rFont val="Tahoma"/>
            <family val="2"/>
          </rPr>
          <t>Account_Balance_MTD(acctdept: {Map!I99})</t>
        </r>
      </text>
    </comment>
    <comment ref="K9" authorId="0" shapeId="0" xr:uid="{4AA413C7-9000-476C-882C-F7246588E457}">
      <text>
        <r>
          <rPr>
            <sz val="9"/>
            <color indexed="81"/>
            <rFont val="Tahoma"/>
            <family val="2"/>
          </rPr>
          <t>Account_Balance_MTD(acctdept: {Map!J99})</t>
        </r>
      </text>
    </comment>
    <comment ref="L9" authorId="0" shapeId="0" xr:uid="{908401C4-D6FF-4A90-9F4B-C2DD524A6F2B}">
      <text>
        <r>
          <rPr>
            <sz val="9"/>
            <color indexed="81"/>
            <rFont val="Tahoma"/>
            <family val="2"/>
          </rPr>
          <t>Account_Balance_MTD(acctdept: {Map!K99})</t>
        </r>
      </text>
    </comment>
    <comment ref="M9" authorId="0" shapeId="0" xr:uid="{1B9E8E0D-3D04-496B-AAA7-77D000A4203F}">
      <text>
        <r>
          <rPr>
            <sz val="9"/>
            <color indexed="81"/>
            <rFont val="Tahoma"/>
            <family val="2"/>
          </rPr>
          <t>Account_Balance_MTD(acctdept: {Map!L99})</t>
        </r>
      </text>
    </comment>
    <comment ref="D10" authorId="0" shapeId="0" xr:uid="{7B41AEDF-23A4-4E55-B20B-BF814A738151}">
      <text>
        <r>
          <rPr>
            <sz val="9"/>
            <color indexed="81"/>
            <rFont val="Tahoma"/>
            <family val="2"/>
          </rPr>
          <t>Account_Balance_MTD(acctdept: {Map!C100})</t>
        </r>
      </text>
    </comment>
    <comment ref="E10" authorId="0" shapeId="0" xr:uid="{F0D6874C-F947-4506-AEAD-D2CD8FC36AFB}">
      <text>
        <r>
          <rPr>
            <sz val="9"/>
            <color indexed="81"/>
            <rFont val="Tahoma"/>
            <family val="2"/>
          </rPr>
          <t>Account_Balance_MTD(acctdept: {Map!D100})</t>
        </r>
      </text>
    </comment>
    <comment ref="F10" authorId="0" shapeId="0" xr:uid="{1B78D973-8507-4347-A6FB-88F9556E7FC2}">
      <text>
        <r>
          <rPr>
            <sz val="9"/>
            <color indexed="81"/>
            <rFont val="Tahoma"/>
            <family val="2"/>
          </rPr>
          <t>Account_Balance_MTD(acctdept: {Map!E100})</t>
        </r>
      </text>
    </comment>
    <comment ref="G10" authorId="0" shapeId="0" xr:uid="{7B56D40B-C58D-4533-8B4F-A410CD475498}">
      <text>
        <r>
          <rPr>
            <sz val="9"/>
            <color indexed="81"/>
            <rFont val="Tahoma"/>
            <family val="2"/>
          </rPr>
          <t>Account_Balance_MTD(acctdept: {Map!F100})</t>
        </r>
      </text>
    </comment>
    <comment ref="H10" authorId="0" shapeId="0" xr:uid="{8DB9E404-166A-4922-8422-DA8670FB5520}">
      <text>
        <r>
          <rPr>
            <sz val="9"/>
            <color indexed="81"/>
            <rFont val="Tahoma"/>
            <family val="2"/>
          </rPr>
          <t>Account_Balance_MTD(acctdept: {Map!G100})</t>
        </r>
      </text>
    </comment>
    <comment ref="I10" authorId="0" shapeId="0" xr:uid="{0BEA99E1-8676-4D86-ADB1-ADBE31D7B4F2}">
      <text>
        <r>
          <rPr>
            <sz val="9"/>
            <color indexed="81"/>
            <rFont val="Tahoma"/>
            <family val="2"/>
          </rPr>
          <t>Account_Balance_MTD(acctdept: {Map!H100})</t>
        </r>
      </text>
    </comment>
    <comment ref="J10" authorId="0" shapeId="0" xr:uid="{1D4FA89C-5C4D-47AE-BB0E-5FC22EB0F1AA}">
      <text>
        <r>
          <rPr>
            <sz val="9"/>
            <color indexed="81"/>
            <rFont val="Tahoma"/>
            <family val="2"/>
          </rPr>
          <t>Account_Balance_MTD(acctdept: {Map!I100})</t>
        </r>
      </text>
    </comment>
    <comment ref="K10" authorId="0" shapeId="0" xr:uid="{FFFF73F4-26BC-424A-8429-0816C0EA23A4}">
      <text>
        <r>
          <rPr>
            <sz val="9"/>
            <color indexed="81"/>
            <rFont val="Tahoma"/>
            <family val="2"/>
          </rPr>
          <t>Account_Balance_MTD(acctdept: {Map!J100})</t>
        </r>
      </text>
    </comment>
    <comment ref="L10" authorId="0" shapeId="0" xr:uid="{35BA7E89-F8DF-419E-A35E-E4C1F4050E72}">
      <text>
        <r>
          <rPr>
            <sz val="9"/>
            <color indexed="81"/>
            <rFont val="Tahoma"/>
            <family val="2"/>
          </rPr>
          <t>Account_Balance_MTD(acctdept: {Map!K100})</t>
        </r>
      </text>
    </comment>
    <comment ref="M10" authorId="0" shapeId="0" xr:uid="{CB338A15-8145-4C7B-9642-6F77CF5110E3}">
      <text>
        <r>
          <rPr>
            <sz val="9"/>
            <color indexed="81"/>
            <rFont val="Tahoma"/>
            <family val="2"/>
          </rPr>
          <t>Account_Balance_MTD(acctdept: {Map!L100})</t>
        </r>
      </text>
    </comment>
    <comment ref="D11" authorId="0" shapeId="0" xr:uid="{2CCE1211-C88F-49C8-AE60-531C519AB24A}">
      <text>
        <r>
          <rPr>
            <sz val="9"/>
            <color indexed="81"/>
            <rFont val="Tahoma"/>
            <family val="2"/>
          </rPr>
          <t>Account_Balance_MTD(acctdept: {Map!C101})</t>
        </r>
      </text>
    </comment>
    <comment ref="E11" authorId="0" shapeId="0" xr:uid="{668E1660-AE0D-42CA-8EDB-CB6325E24A1F}">
      <text>
        <r>
          <rPr>
            <sz val="9"/>
            <color indexed="81"/>
            <rFont val="Tahoma"/>
            <family val="2"/>
          </rPr>
          <t>Account_Balance_MTD(acctdept: {Map!D101})</t>
        </r>
      </text>
    </comment>
    <comment ref="F11" authorId="0" shapeId="0" xr:uid="{0C48FBCF-7BE2-4BCB-9D5D-0D48ED7DD8CE}">
      <text>
        <r>
          <rPr>
            <sz val="9"/>
            <color indexed="81"/>
            <rFont val="Tahoma"/>
            <family val="2"/>
          </rPr>
          <t>Account_Balance_MTD(acctdept: {Map!E101})</t>
        </r>
      </text>
    </comment>
    <comment ref="G11" authorId="0" shapeId="0" xr:uid="{A0EF108E-984D-4F54-921B-245CF1435A78}">
      <text>
        <r>
          <rPr>
            <sz val="9"/>
            <color indexed="81"/>
            <rFont val="Tahoma"/>
            <family val="2"/>
          </rPr>
          <t>Account_Balance_MTD(acctdept: {Map!F101})</t>
        </r>
      </text>
    </comment>
    <comment ref="H11" authorId="0" shapeId="0" xr:uid="{05EAD54D-8C0F-45DC-9BB8-9235E3692157}">
      <text>
        <r>
          <rPr>
            <sz val="9"/>
            <color indexed="81"/>
            <rFont val="Tahoma"/>
            <family val="2"/>
          </rPr>
          <t>Account_Balance_MTD(acctdept: {Map!G101})</t>
        </r>
      </text>
    </comment>
    <comment ref="I11" authorId="0" shapeId="0" xr:uid="{F7697E5D-2F6F-4335-9512-098E7C785DD5}">
      <text>
        <r>
          <rPr>
            <sz val="9"/>
            <color indexed="81"/>
            <rFont val="Tahoma"/>
            <family val="2"/>
          </rPr>
          <t>Account_Balance_MTD(acctdept: {Map!H101})</t>
        </r>
      </text>
    </comment>
    <comment ref="J11" authorId="0" shapeId="0" xr:uid="{485FC990-1B41-446D-9F75-2BC300995FA5}">
      <text>
        <r>
          <rPr>
            <sz val="9"/>
            <color indexed="81"/>
            <rFont val="Tahoma"/>
            <family val="2"/>
          </rPr>
          <t>Account_Balance_MTD(acctdept: {Map!I101})</t>
        </r>
      </text>
    </comment>
    <comment ref="K11" authorId="0" shapeId="0" xr:uid="{EC244C60-3466-4726-8588-0CF6CA2395C2}">
      <text>
        <r>
          <rPr>
            <sz val="9"/>
            <color indexed="81"/>
            <rFont val="Tahoma"/>
            <family val="2"/>
          </rPr>
          <t>Account_Balance_MTD(acctdept: {Map!J101})</t>
        </r>
      </text>
    </comment>
    <comment ref="L11" authorId="0" shapeId="0" xr:uid="{6A832194-B852-43B9-869C-8991A3F1BC98}">
      <text>
        <r>
          <rPr>
            <sz val="9"/>
            <color indexed="81"/>
            <rFont val="Tahoma"/>
            <family val="2"/>
          </rPr>
          <t>Account_Balance_MTD(acctdept: {Map!K101})</t>
        </r>
      </text>
    </comment>
    <comment ref="M11" authorId="0" shapeId="0" xr:uid="{6A495D34-B359-434B-AF19-8596CA9C6B58}">
      <text>
        <r>
          <rPr>
            <sz val="9"/>
            <color indexed="81"/>
            <rFont val="Tahoma"/>
            <family val="2"/>
          </rPr>
          <t>Account_Balance_MTD(acctdept: {Map!L101})</t>
        </r>
      </text>
    </comment>
    <comment ref="D12" authorId="0" shapeId="0" xr:uid="{695C9243-20AB-4470-8872-033AEA6C8D62}">
      <text>
        <r>
          <rPr>
            <sz val="9"/>
            <color indexed="81"/>
            <rFont val="Tahoma"/>
            <family val="2"/>
          </rPr>
          <t>Account_Balance_MTD(acctdept: {Map!C102})</t>
        </r>
      </text>
    </comment>
    <comment ref="E12" authorId="0" shapeId="0" xr:uid="{18CA270B-B6E5-4F41-B52D-01B95B11DD17}">
      <text>
        <r>
          <rPr>
            <sz val="9"/>
            <color indexed="81"/>
            <rFont val="Tahoma"/>
            <family val="2"/>
          </rPr>
          <t>Account_Balance_MTD(acctdept: {Map!D102})</t>
        </r>
      </text>
    </comment>
    <comment ref="F12" authorId="0" shapeId="0" xr:uid="{C2948F79-21A6-412A-8556-607A8228ADC5}">
      <text>
        <r>
          <rPr>
            <sz val="9"/>
            <color indexed="81"/>
            <rFont val="Tahoma"/>
            <family val="2"/>
          </rPr>
          <t>Account_Balance_MTD(acctdept: {Map!E102})</t>
        </r>
      </text>
    </comment>
    <comment ref="G12" authorId="0" shapeId="0" xr:uid="{FE60C8B2-439F-4AB6-A13D-26079A1ADFB7}">
      <text>
        <r>
          <rPr>
            <sz val="9"/>
            <color indexed="81"/>
            <rFont val="Tahoma"/>
            <family val="2"/>
          </rPr>
          <t>Account_Balance_MTD(acctdept: {Map!F102})</t>
        </r>
      </text>
    </comment>
    <comment ref="H12" authorId="0" shapeId="0" xr:uid="{C294FA61-301E-4297-B431-D3A8E2BD9301}">
      <text>
        <r>
          <rPr>
            <sz val="9"/>
            <color indexed="81"/>
            <rFont val="Tahoma"/>
            <family val="2"/>
          </rPr>
          <t>Account_Balance_MTD(acctdept: {Map!G102})</t>
        </r>
      </text>
    </comment>
    <comment ref="I12" authorId="0" shapeId="0" xr:uid="{4C7F6DE2-E859-434F-B7E1-284693058A9B}">
      <text>
        <r>
          <rPr>
            <sz val="9"/>
            <color indexed="81"/>
            <rFont val="Tahoma"/>
            <family val="2"/>
          </rPr>
          <t>Account_Balance_MTD(acctdept: {Map!H102})</t>
        </r>
      </text>
    </comment>
    <comment ref="J12" authorId="0" shapeId="0" xr:uid="{3C3485AE-1097-469B-80D0-3091F520FC3C}">
      <text>
        <r>
          <rPr>
            <sz val="9"/>
            <color indexed="81"/>
            <rFont val="Tahoma"/>
            <family val="2"/>
          </rPr>
          <t>Account_Balance_MTD(acctdept: {Map!I102})</t>
        </r>
      </text>
    </comment>
    <comment ref="K12" authorId="0" shapeId="0" xr:uid="{C8974004-07E4-4E50-BD83-CE0686A8BB07}">
      <text>
        <r>
          <rPr>
            <sz val="9"/>
            <color indexed="81"/>
            <rFont val="Tahoma"/>
            <family val="2"/>
          </rPr>
          <t>Account_Balance_MTD(acctdept: {Map!J102})</t>
        </r>
      </text>
    </comment>
    <comment ref="L12" authorId="0" shapeId="0" xr:uid="{AA86AB95-650A-45FD-9976-C39DABAA5283}">
      <text>
        <r>
          <rPr>
            <sz val="9"/>
            <color indexed="81"/>
            <rFont val="Tahoma"/>
            <family val="2"/>
          </rPr>
          <t>Account_Balance_MTD(acctdept: {Map!K102})</t>
        </r>
      </text>
    </comment>
    <comment ref="M12" authorId="0" shapeId="0" xr:uid="{C407FBB5-73F8-4171-813E-54CFBA26E00B}">
      <text>
        <r>
          <rPr>
            <sz val="9"/>
            <color indexed="81"/>
            <rFont val="Tahoma"/>
            <family val="2"/>
          </rPr>
          <t>Account_Balance_MTD(acctdept: {Map!L102})</t>
        </r>
      </text>
    </comment>
    <comment ref="D13" authorId="0" shapeId="0" xr:uid="{FC784301-D21C-4207-A61E-1E1FFA33D5B1}">
      <text>
        <r>
          <rPr>
            <sz val="9"/>
            <color indexed="81"/>
            <rFont val="Tahoma"/>
            <family val="2"/>
          </rPr>
          <t>Account_Balance_MTD(acctdept: {Map!C103})</t>
        </r>
      </text>
    </comment>
    <comment ref="E13" authorId="0" shapeId="0" xr:uid="{36A9655F-6F3B-4720-9D83-D544EEAE160F}">
      <text>
        <r>
          <rPr>
            <sz val="9"/>
            <color indexed="81"/>
            <rFont val="Tahoma"/>
            <family val="2"/>
          </rPr>
          <t>Account_Balance_MTD(acctdept: {Map!D103})</t>
        </r>
      </text>
    </comment>
    <comment ref="F13" authorId="0" shapeId="0" xr:uid="{CE30F07A-CE9C-4E8A-9504-23EAEABDE5F4}">
      <text>
        <r>
          <rPr>
            <sz val="9"/>
            <color indexed="81"/>
            <rFont val="Tahoma"/>
            <family val="2"/>
          </rPr>
          <t>Account_Balance_MTD(acctdept: {Map!E103})</t>
        </r>
      </text>
    </comment>
    <comment ref="G13" authorId="0" shapeId="0" xr:uid="{A146F59A-A69B-4DCE-86DB-ACB2849A532D}">
      <text>
        <r>
          <rPr>
            <sz val="9"/>
            <color indexed="81"/>
            <rFont val="Tahoma"/>
            <family val="2"/>
          </rPr>
          <t>Account_Balance_MTD(acctdept: {Map!F103})</t>
        </r>
      </text>
    </comment>
    <comment ref="H13" authorId="0" shapeId="0" xr:uid="{637777B1-749E-4793-9059-49D8E41A2F5D}">
      <text>
        <r>
          <rPr>
            <sz val="9"/>
            <color indexed="81"/>
            <rFont val="Tahoma"/>
            <family val="2"/>
          </rPr>
          <t>Account_Balance_MTD(acctdept: {Map!G103})</t>
        </r>
      </text>
    </comment>
    <comment ref="I13" authorId="0" shapeId="0" xr:uid="{D0651730-E1F4-40FD-8276-98770C2BF9B5}">
      <text>
        <r>
          <rPr>
            <sz val="9"/>
            <color indexed="81"/>
            <rFont val="Tahoma"/>
            <family val="2"/>
          </rPr>
          <t>Account_Balance_MTD(acctdept: {Map!H103})</t>
        </r>
      </text>
    </comment>
    <comment ref="J13" authorId="0" shapeId="0" xr:uid="{4D1AEFDB-A7AD-40FC-8C4D-0E15A0993579}">
      <text>
        <r>
          <rPr>
            <sz val="9"/>
            <color indexed="81"/>
            <rFont val="Tahoma"/>
            <family val="2"/>
          </rPr>
          <t>Account_Balance_MTD(acctdept: {Map!I103})</t>
        </r>
      </text>
    </comment>
    <comment ref="K13" authorId="0" shapeId="0" xr:uid="{EDBC04D4-B1D8-4D23-8DE5-B82AF0D8D60B}">
      <text>
        <r>
          <rPr>
            <sz val="9"/>
            <color indexed="81"/>
            <rFont val="Tahoma"/>
            <family val="2"/>
          </rPr>
          <t>Account_Balance_MTD(acctdept: {Map!J103})</t>
        </r>
      </text>
    </comment>
    <comment ref="L13" authorId="0" shapeId="0" xr:uid="{72885BCB-1BB8-4BAD-9198-FBF30221CC7E}">
      <text>
        <r>
          <rPr>
            <sz val="9"/>
            <color indexed="81"/>
            <rFont val="Tahoma"/>
            <family val="2"/>
          </rPr>
          <t>Account_Balance_MTD(acctdept: {Map!K103})</t>
        </r>
      </text>
    </comment>
    <comment ref="M13" authorId="0" shapeId="0" xr:uid="{3CFDA569-F863-49E8-A2A3-03E580C17CA0}">
      <text>
        <r>
          <rPr>
            <sz val="9"/>
            <color indexed="81"/>
            <rFont val="Tahoma"/>
            <family val="2"/>
          </rPr>
          <t>Account_Balance_MTD(acctdept: {Map!L103})</t>
        </r>
      </text>
    </comment>
    <comment ref="D14" authorId="0" shapeId="0" xr:uid="{16648BF1-FD6B-4BCD-A037-5B933CE215AA}">
      <text>
        <r>
          <rPr>
            <sz val="9"/>
            <color indexed="81"/>
            <rFont val="Tahoma"/>
            <family val="2"/>
          </rPr>
          <t>Account_Balance_MTD(acctdept: {Map!C104})</t>
        </r>
      </text>
    </comment>
    <comment ref="E14" authorId="0" shapeId="0" xr:uid="{B3A8C6A2-C42B-4BEA-B187-2837E908F449}">
      <text>
        <r>
          <rPr>
            <sz val="9"/>
            <color indexed="81"/>
            <rFont val="Tahoma"/>
            <family val="2"/>
          </rPr>
          <t>Account_Balance_MTD(acctdept: {Map!D104})</t>
        </r>
      </text>
    </comment>
    <comment ref="F14" authorId="0" shapeId="0" xr:uid="{6EE4280F-D0DD-4C3C-9FFA-4513F0D54EC9}">
      <text>
        <r>
          <rPr>
            <sz val="9"/>
            <color indexed="81"/>
            <rFont val="Tahoma"/>
            <family val="2"/>
          </rPr>
          <t>Account_Balance_MTD(acctdept: {Map!E104})</t>
        </r>
      </text>
    </comment>
    <comment ref="G14" authorId="0" shapeId="0" xr:uid="{96A15AF2-570E-45E3-9B82-CA29C5B2D60F}">
      <text>
        <r>
          <rPr>
            <sz val="9"/>
            <color indexed="81"/>
            <rFont val="Tahoma"/>
            <family val="2"/>
          </rPr>
          <t>Account_Balance_MTD(acctdept: {Map!F104})</t>
        </r>
      </text>
    </comment>
    <comment ref="H14" authorId="0" shapeId="0" xr:uid="{0AD92F4D-9C6D-4755-93DC-75082D9053F0}">
      <text>
        <r>
          <rPr>
            <sz val="9"/>
            <color indexed="81"/>
            <rFont val="Tahoma"/>
            <family val="2"/>
          </rPr>
          <t>Account_Balance_MTD(acctdept: {Map!G104})</t>
        </r>
      </text>
    </comment>
    <comment ref="I14" authorId="0" shapeId="0" xr:uid="{A34894B5-4722-4E64-9E06-2DB4960E0A98}">
      <text>
        <r>
          <rPr>
            <sz val="9"/>
            <color indexed="81"/>
            <rFont val="Tahoma"/>
            <family val="2"/>
          </rPr>
          <t>Account_Balance_MTD(acctdept: {Map!H104})</t>
        </r>
      </text>
    </comment>
    <comment ref="J14" authorId="0" shapeId="0" xr:uid="{F9B5CD1C-51C9-4897-A96A-9494918A8120}">
      <text>
        <r>
          <rPr>
            <sz val="9"/>
            <color indexed="81"/>
            <rFont val="Tahoma"/>
            <family val="2"/>
          </rPr>
          <t>Account_Balance_MTD(acctdept: {Map!I104})</t>
        </r>
      </text>
    </comment>
    <comment ref="K14" authorId="0" shapeId="0" xr:uid="{B23CAC7B-CE13-4D5D-B684-8D18128EE7D6}">
      <text>
        <r>
          <rPr>
            <sz val="9"/>
            <color indexed="81"/>
            <rFont val="Tahoma"/>
            <family val="2"/>
          </rPr>
          <t>Account_Balance_MTD(acctdept: {Map!J104})</t>
        </r>
      </text>
    </comment>
    <comment ref="L14" authorId="0" shapeId="0" xr:uid="{7DF0D25D-9694-43E9-8421-9B8F57E00816}">
      <text>
        <r>
          <rPr>
            <sz val="9"/>
            <color indexed="81"/>
            <rFont val="Tahoma"/>
            <family val="2"/>
          </rPr>
          <t>Account_Balance_MTD(acctdept: {Map!K104})</t>
        </r>
      </text>
    </comment>
    <comment ref="M14" authorId="0" shapeId="0" xr:uid="{11FDF94A-9C9D-4742-99DD-77534C1FF106}">
      <text>
        <r>
          <rPr>
            <sz val="9"/>
            <color indexed="81"/>
            <rFont val="Tahoma"/>
            <family val="2"/>
          </rPr>
          <t>Account_Balance_MTD(acctdept: {Map!L104})</t>
        </r>
      </text>
    </comment>
    <comment ref="D15" authorId="0" shapeId="0" xr:uid="{92F23F93-F95F-4FC7-8DF3-C04FD23BB056}">
      <text>
        <r>
          <rPr>
            <sz val="9"/>
            <color indexed="81"/>
            <rFont val="Tahoma"/>
            <family val="2"/>
          </rPr>
          <t>Account_Balance_MTD(acctdept: {Map!C105})</t>
        </r>
      </text>
    </comment>
    <comment ref="E15" authorId="0" shapeId="0" xr:uid="{63299BB1-4141-402A-A928-DFC5BBFEE5D4}">
      <text>
        <r>
          <rPr>
            <sz val="9"/>
            <color indexed="81"/>
            <rFont val="Tahoma"/>
            <family val="2"/>
          </rPr>
          <t>Account_Balance_MTD(acctdept: {Map!D105})</t>
        </r>
      </text>
    </comment>
    <comment ref="F15" authorId="0" shapeId="0" xr:uid="{A110CD84-0103-49A7-811E-FFEB44BAEBEB}">
      <text>
        <r>
          <rPr>
            <sz val="9"/>
            <color indexed="81"/>
            <rFont val="Tahoma"/>
            <family val="2"/>
          </rPr>
          <t>Account_Balance_MTD(acctdept: {Map!E105})</t>
        </r>
      </text>
    </comment>
    <comment ref="G15" authorId="0" shapeId="0" xr:uid="{D425D8BD-861B-4F84-9FD5-B2D18286A25D}">
      <text>
        <r>
          <rPr>
            <sz val="9"/>
            <color indexed="81"/>
            <rFont val="Tahoma"/>
            <family val="2"/>
          </rPr>
          <t>Account_Balance_MTD(acctdept: {Map!F105})</t>
        </r>
      </text>
    </comment>
    <comment ref="H15" authorId="0" shapeId="0" xr:uid="{03FF371E-1229-46A5-B59C-B9F06BB1B345}">
      <text>
        <r>
          <rPr>
            <sz val="9"/>
            <color indexed="81"/>
            <rFont val="Tahoma"/>
            <family val="2"/>
          </rPr>
          <t>Account_Balance_MTD(acctdept: {Map!G105})</t>
        </r>
      </text>
    </comment>
    <comment ref="I15" authorId="0" shapeId="0" xr:uid="{7EBFD07B-8C2C-4DC3-A77C-0EEE16EC1A85}">
      <text>
        <r>
          <rPr>
            <sz val="9"/>
            <color indexed="81"/>
            <rFont val="Tahoma"/>
            <family val="2"/>
          </rPr>
          <t>Account_Balance_MTD(acctdept: {Map!H105})</t>
        </r>
      </text>
    </comment>
    <comment ref="J15" authorId="0" shapeId="0" xr:uid="{3D33CA26-22B6-4172-AAC1-B3F0F03CC358}">
      <text>
        <r>
          <rPr>
            <sz val="9"/>
            <color indexed="81"/>
            <rFont val="Tahoma"/>
            <family val="2"/>
          </rPr>
          <t>Account_Balance_MTD(acctdept: {Map!I105})</t>
        </r>
      </text>
    </comment>
    <comment ref="K15" authorId="0" shapeId="0" xr:uid="{09055994-769E-45C1-9F07-165C5ED98AC3}">
      <text>
        <r>
          <rPr>
            <sz val="9"/>
            <color indexed="81"/>
            <rFont val="Tahoma"/>
            <family val="2"/>
          </rPr>
          <t>Account_Balance_MTD(acctdept: {Map!J105})</t>
        </r>
      </text>
    </comment>
    <comment ref="L15" authorId="0" shapeId="0" xr:uid="{41C9D500-B855-4917-B99D-12E717D5BD87}">
      <text>
        <r>
          <rPr>
            <sz val="9"/>
            <color indexed="81"/>
            <rFont val="Tahoma"/>
            <family val="2"/>
          </rPr>
          <t>Account_Balance_MTD(acctdept: {Map!K105})</t>
        </r>
      </text>
    </comment>
    <comment ref="M15" authorId="0" shapeId="0" xr:uid="{C1C3B878-B9C2-40BB-A5FE-9E06EADE580C}">
      <text>
        <r>
          <rPr>
            <sz val="9"/>
            <color indexed="81"/>
            <rFont val="Tahoma"/>
            <family val="2"/>
          </rPr>
          <t>Account_Balance_MTD(acctdept: {Map!L105})</t>
        </r>
      </text>
    </comment>
    <comment ref="D16" authorId="0" shapeId="0" xr:uid="{8F79CEE9-6C63-4D3B-A326-507DD9F99934}">
      <text>
        <r>
          <rPr>
            <sz val="9"/>
            <color indexed="81"/>
            <rFont val="Tahoma"/>
            <family val="2"/>
          </rPr>
          <t>Account_Balance_MTD(acctdept: {Map!C106})</t>
        </r>
      </text>
    </comment>
    <comment ref="E16" authorId="0" shapeId="0" xr:uid="{036C0E4C-DB65-4E89-A1F5-4B4B009178BC}">
      <text>
        <r>
          <rPr>
            <sz val="9"/>
            <color indexed="81"/>
            <rFont val="Tahoma"/>
            <family val="2"/>
          </rPr>
          <t>Account_Balance_MTD(acctdept: {Map!D106})</t>
        </r>
      </text>
    </comment>
    <comment ref="F16" authorId="0" shapeId="0" xr:uid="{DCF48AAF-CDA3-4DB0-87EE-719AA404C6B5}">
      <text>
        <r>
          <rPr>
            <sz val="9"/>
            <color indexed="81"/>
            <rFont val="Tahoma"/>
            <family val="2"/>
          </rPr>
          <t>Account_Balance_MTD(acctdept: {Map!E106})</t>
        </r>
      </text>
    </comment>
    <comment ref="G16" authorId="0" shapeId="0" xr:uid="{3AC5B79B-A78E-425C-B617-80EBB6E9B6D2}">
      <text>
        <r>
          <rPr>
            <sz val="9"/>
            <color indexed="81"/>
            <rFont val="Tahoma"/>
            <family val="2"/>
          </rPr>
          <t>Account_Balance_MTD(acctdept: {Map!F106})</t>
        </r>
      </text>
    </comment>
    <comment ref="H16" authorId="0" shapeId="0" xr:uid="{F28F876A-1D41-495D-B8A1-7439646183CD}">
      <text>
        <r>
          <rPr>
            <sz val="9"/>
            <color indexed="81"/>
            <rFont val="Tahoma"/>
            <family val="2"/>
          </rPr>
          <t>Account_Balance_MTD(acctdept: {Map!G106})</t>
        </r>
      </text>
    </comment>
    <comment ref="I16" authorId="0" shapeId="0" xr:uid="{2FC8C73C-517A-40CD-B355-69AB75D9AC7D}">
      <text>
        <r>
          <rPr>
            <sz val="9"/>
            <color indexed="81"/>
            <rFont val="Tahoma"/>
            <family val="2"/>
          </rPr>
          <t>Account_Balance_MTD(acctdept: {Map!H106})</t>
        </r>
      </text>
    </comment>
    <comment ref="J16" authorId="0" shapeId="0" xr:uid="{3AAC4DC3-FE2C-4AB3-B929-75F335ED7F43}">
      <text>
        <r>
          <rPr>
            <sz val="9"/>
            <color indexed="81"/>
            <rFont val="Tahoma"/>
            <family val="2"/>
          </rPr>
          <t>Account_Balance_MTD(acctdept: {Map!I106})</t>
        </r>
      </text>
    </comment>
    <comment ref="K16" authorId="0" shapeId="0" xr:uid="{A76389CA-6FE4-4745-BC25-D9194BD1FF54}">
      <text>
        <r>
          <rPr>
            <sz val="9"/>
            <color indexed="81"/>
            <rFont val="Tahoma"/>
            <family val="2"/>
          </rPr>
          <t>Account_Balance_MTD(acctdept: {Map!J106})</t>
        </r>
      </text>
    </comment>
    <comment ref="L16" authorId="0" shapeId="0" xr:uid="{E9B3D47C-2C89-4FF6-9CD8-0328B4D2C41C}">
      <text>
        <r>
          <rPr>
            <sz val="9"/>
            <color indexed="81"/>
            <rFont val="Tahoma"/>
            <family val="2"/>
          </rPr>
          <t>Account_Balance_MTD(acctdept: {Map!K106})</t>
        </r>
      </text>
    </comment>
    <comment ref="M16" authorId="0" shapeId="0" xr:uid="{FBF39315-268B-4B75-8893-2F5C3D52C3E5}">
      <text>
        <r>
          <rPr>
            <sz val="9"/>
            <color indexed="81"/>
            <rFont val="Tahoma"/>
            <family val="2"/>
          </rPr>
          <t>Account_Balance_MTD(acctdept: {Map!L106})</t>
        </r>
      </text>
    </comment>
    <comment ref="D17" authorId="0" shapeId="0" xr:uid="{A0990186-C9A9-4BC3-BC0A-8461DC1650F9}">
      <text>
        <r>
          <rPr>
            <sz val="9"/>
            <color indexed="81"/>
            <rFont val="Tahoma"/>
            <family val="2"/>
          </rPr>
          <t>Account_Balance_MTD(acctdept: {Map!C107})</t>
        </r>
      </text>
    </comment>
    <comment ref="E17" authorId="0" shapeId="0" xr:uid="{004A88CB-3DD7-41AC-817B-CD8024BBB66B}">
      <text>
        <r>
          <rPr>
            <sz val="9"/>
            <color indexed="81"/>
            <rFont val="Tahoma"/>
            <family val="2"/>
          </rPr>
          <t>Account_Balance_MTD(acctdept: {Map!D107})</t>
        </r>
      </text>
    </comment>
    <comment ref="F17" authorId="0" shapeId="0" xr:uid="{64CEFCE6-D38F-45F7-B2CF-68A2B92415A3}">
      <text>
        <r>
          <rPr>
            <sz val="9"/>
            <color indexed="81"/>
            <rFont val="Tahoma"/>
            <family val="2"/>
          </rPr>
          <t>Account_Balance_MTD(acctdept: {Map!E107})</t>
        </r>
      </text>
    </comment>
    <comment ref="G17" authorId="0" shapeId="0" xr:uid="{BB0C97AC-A088-4424-98E6-E7C791C65EAB}">
      <text>
        <r>
          <rPr>
            <sz val="9"/>
            <color indexed="81"/>
            <rFont val="Tahoma"/>
            <family val="2"/>
          </rPr>
          <t>Account_Balance_MTD(acctdept: {Map!F107})</t>
        </r>
      </text>
    </comment>
    <comment ref="H17" authorId="0" shapeId="0" xr:uid="{60F93A68-748A-41BA-A177-07D1F7BB008C}">
      <text>
        <r>
          <rPr>
            <sz val="9"/>
            <color indexed="81"/>
            <rFont val="Tahoma"/>
            <family val="2"/>
          </rPr>
          <t>Account_Balance_MTD(acctdept: {Map!G107})</t>
        </r>
      </text>
    </comment>
    <comment ref="I17" authorId="0" shapeId="0" xr:uid="{DA17822C-511B-4829-BCED-000E86CEBACE}">
      <text>
        <r>
          <rPr>
            <sz val="9"/>
            <color indexed="81"/>
            <rFont val="Tahoma"/>
            <family val="2"/>
          </rPr>
          <t>Account_Balance_MTD(acctdept: {Map!H107})</t>
        </r>
      </text>
    </comment>
    <comment ref="J17" authorId="0" shapeId="0" xr:uid="{EC6D849A-A753-41F8-B89F-0E0513EAA883}">
      <text>
        <r>
          <rPr>
            <sz val="9"/>
            <color indexed="81"/>
            <rFont val="Tahoma"/>
            <family val="2"/>
          </rPr>
          <t>Account_Balance_MTD(acctdept: {Map!I107})</t>
        </r>
      </text>
    </comment>
    <comment ref="K17" authorId="0" shapeId="0" xr:uid="{CCD7ED9E-4106-4289-A70F-EBDF7081DE6D}">
      <text>
        <r>
          <rPr>
            <sz val="9"/>
            <color indexed="81"/>
            <rFont val="Tahoma"/>
            <family val="2"/>
          </rPr>
          <t>Account_Balance_MTD(acctdept: {Map!J107})</t>
        </r>
      </text>
    </comment>
    <comment ref="L17" authorId="0" shapeId="0" xr:uid="{CE645AFD-C8DD-4EC7-9822-A2457C771D28}">
      <text>
        <r>
          <rPr>
            <sz val="9"/>
            <color indexed="81"/>
            <rFont val="Tahoma"/>
            <family val="2"/>
          </rPr>
          <t>Account_Balance_MTD(acctdept: {Map!K107})</t>
        </r>
      </text>
    </comment>
    <comment ref="M17" authorId="0" shapeId="0" xr:uid="{FBD3222B-A9CE-4F49-99BE-2CBA24C3077A}">
      <text>
        <r>
          <rPr>
            <sz val="9"/>
            <color indexed="81"/>
            <rFont val="Tahoma"/>
            <family val="2"/>
          </rPr>
          <t>Account_Balance_MTD(acctdept: {Map!L107})</t>
        </r>
      </text>
    </comment>
    <comment ref="D18" authorId="0" shapeId="0" xr:uid="{AC95A3E1-1B0A-43E9-B218-D146B3B722EA}">
      <text>
        <r>
          <rPr>
            <sz val="9"/>
            <color indexed="81"/>
            <rFont val="Tahoma"/>
            <family val="2"/>
          </rPr>
          <t>Account_Balance_MTD(acctdept: {Map!C108})</t>
        </r>
      </text>
    </comment>
    <comment ref="E18" authorId="0" shapeId="0" xr:uid="{C1F3B46C-CF8E-41C3-96B7-45B241905113}">
      <text>
        <r>
          <rPr>
            <sz val="9"/>
            <color indexed="81"/>
            <rFont val="Tahoma"/>
            <family val="2"/>
          </rPr>
          <t>Account_Balance_MTD(acctdept: {Map!D108})</t>
        </r>
      </text>
    </comment>
    <comment ref="F18" authorId="0" shapeId="0" xr:uid="{8EECB937-C91A-43EC-A809-E7F8CBF6EFB1}">
      <text>
        <r>
          <rPr>
            <sz val="9"/>
            <color indexed="81"/>
            <rFont val="Tahoma"/>
            <family val="2"/>
          </rPr>
          <t>Account_Balance_MTD(acctdept: {Map!E108})</t>
        </r>
      </text>
    </comment>
    <comment ref="G18" authorId="0" shapeId="0" xr:uid="{DC8DFAD9-5459-463C-8189-D0ACFCA14777}">
      <text>
        <r>
          <rPr>
            <sz val="9"/>
            <color indexed="81"/>
            <rFont val="Tahoma"/>
            <family val="2"/>
          </rPr>
          <t>Account_Balance_MTD(acctdept: {Map!F108})</t>
        </r>
      </text>
    </comment>
    <comment ref="H18" authorId="0" shapeId="0" xr:uid="{4AA48784-1182-4E0A-8A11-BB610927AB30}">
      <text>
        <r>
          <rPr>
            <sz val="9"/>
            <color indexed="81"/>
            <rFont val="Tahoma"/>
            <family val="2"/>
          </rPr>
          <t>Account_Balance_MTD(acctdept: {Map!G108})</t>
        </r>
      </text>
    </comment>
    <comment ref="I18" authorId="0" shapeId="0" xr:uid="{5874F86D-414A-4782-A1A0-3BB637EB40AD}">
      <text>
        <r>
          <rPr>
            <sz val="9"/>
            <color indexed="81"/>
            <rFont val="Tahoma"/>
            <family val="2"/>
          </rPr>
          <t>Account_Balance_MTD(acctdept: {Map!H108})</t>
        </r>
      </text>
    </comment>
    <comment ref="J18" authorId="0" shapeId="0" xr:uid="{C3AD114A-1CEA-4D3C-9209-CB74242B27F6}">
      <text>
        <r>
          <rPr>
            <sz val="9"/>
            <color indexed="81"/>
            <rFont val="Tahoma"/>
            <family val="2"/>
          </rPr>
          <t>Account_Balance_MTD(acctdept: {Map!I108})</t>
        </r>
      </text>
    </comment>
    <comment ref="K18" authorId="0" shapeId="0" xr:uid="{6AB9E9A9-FB9D-4E25-8D03-4E22DE5ED932}">
      <text>
        <r>
          <rPr>
            <sz val="9"/>
            <color indexed="81"/>
            <rFont val="Tahoma"/>
            <family val="2"/>
          </rPr>
          <t>Account_Balance_MTD(acctdept: {Map!J108})</t>
        </r>
      </text>
    </comment>
    <comment ref="L18" authorId="0" shapeId="0" xr:uid="{759F4C6A-02E8-4BF8-BABB-D6CC132DFF05}">
      <text>
        <r>
          <rPr>
            <sz val="9"/>
            <color indexed="81"/>
            <rFont val="Tahoma"/>
            <family val="2"/>
          </rPr>
          <t>Account_Balance_MTD(acctdept: {Map!K108})</t>
        </r>
      </text>
    </comment>
    <comment ref="M18" authorId="0" shapeId="0" xr:uid="{2A60C310-58F4-4187-840F-CB2DECE90AD4}">
      <text>
        <r>
          <rPr>
            <sz val="9"/>
            <color indexed="81"/>
            <rFont val="Tahoma"/>
            <family val="2"/>
          </rPr>
          <t>Account_Balance_MTD(acctdept: {Map!L108})</t>
        </r>
      </text>
    </comment>
    <comment ref="D19" authorId="0" shapeId="0" xr:uid="{88909D0F-5D0A-4542-B5DF-F463E878105B}">
      <text>
        <r>
          <rPr>
            <sz val="9"/>
            <color indexed="81"/>
            <rFont val="Tahoma"/>
            <family val="2"/>
          </rPr>
          <t>Account_Balance_MTD(acctdept: {Map!C109})</t>
        </r>
      </text>
    </comment>
    <comment ref="E19" authorId="0" shapeId="0" xr:uid="{7ACBC71B-9000-4541-AE19-6DC6DD76FB26}">
      <text>
        <r>
          <rPr>
            <sz val="9"/>
            <color indexed="81"/>
            <rFont val="Tahoma"/>
            <family val="2"/>
          </rPr>
          <t>Account_Balance_MTD(acctdept: {Map!D109})</t>
        </r>
      </text>
    </comment>
    <comment ref="F19" authorId="0" shapeId="0" xr:uid="{550AD490-D852-4B19-92DA-632D7166C44C}">
      <text>
        <r>
          <rPr>
            <sz val="9"/>
            <color indexed="81"/>
            <rFont val="Tahoma"/>
            <family val="2"/>
          </rPr>
          <t>Account_Balance_MTD(acctdept: {Map!E109})</t>
        </r>
      </text>
    </comment>
    <comment ref="G19" authorId="0" shapeId="0" xr:uid="{596E7F1C-E850-4F18-81C7-359CF4CABA28}">
      <text>
        <r>
          <rPr>
            <sz val="9"/>
            <color indexed="81"/>
            <rFont val="Tahoma"/>
            <family val="2"/>
          </rPr>
          <t>Account_Balance_MTD(acctdept: {Map!F109})</t>
        </r>
      </text>
    </comment>
    <comment ref="H19" authorId="0" shapeId="0" xr:uid="{D82A9422-BCCA-41CD-8C68-C22547B64069}">
      <text>
        <r>
          <rPr>
            <sz val="9"/>
            <color indexed="81"/>
            <rFont val="Tahoma"/>
            <family val="2"/>
          </rPr>
          <t>Account_Balance_MTD(acctdept: {Map!G109})</t>
        </r>
      </text>
    </comment>
    <comment ref="I19" authorId="0" shapeId="0" xr:uid="{25D35C5E-66E3-47C5-A0F9-BB749FD0376E}">
      <text>
        <r>
          <rPr>
            <sz val="9"/>
            <color indexed="81"/>
            <rFont val="Tahoma"/>
            <family val="2"/>
          </rPr>
          <t>Account_Balance_MTD(acctdept: {Map!H109})</t>
        </r>
      </text>
    </comment>
    <comment ref="J19" authorId="0" shapeId="0" xr:uid="{434B7430-CAD9-4406-B5FE-A8AC9602BF0C}">
      <text>
        <r>
          <rPr>
            <sz val="9"/>
            <color indexed="81"/>
            <rFont val="Tahoma"/>
            <family val="2"/>
          </rPr>
          <t>Account_Balance_MTD(acctdept: {Map!I109})</t>
        </r>
      </text>
    </comment>
    <comment ref="K19" authorId="0" shapeId="0" xr:uid="{FDA12EDD-BB61-42C9-8398-7C3164919B25}">
      <text>
        <r>
          <rPr>
            <sz val="9"/>
            <color indexed="81"/>
            <rFont val="Tahoma"/>
            <family val="2"/>
          </rPr>
          <t>Account_Balance_MTD(acctdept: {Map!J109})</t>
        </r>
      </text>
    </comment>
    <comment ref="L19" authorId="0" shapeId="0" xr:uid="{D3D02770-D1DA-47B3-93D6-670B1A65364D}">
      <text>
        <r>
          <rPr>
            <sz val="9"/>
            <color indexed="81"/>
            <rFont val="Tahoma"/>
            <family val="2"/>
          </rPr>
          <t>Account_Balance_MTD(acctdept: {Map!K109})</t>
        </r>
      </text>
    </comment>
    <comment ref="M19" authorId="0" shapeId="0" xr:uid="{9BDBA522-2A1C-49A5-9B8B-5079342806D4}">
      <text>
        <r>
          <rPr>
            <sz val="9"/>
            <color indexed="81"/>
            <rFont val="Tahoma"/>
            <family val="2"/>
          </rPr>
          <t>Account_Balance_MTD(acctdept: {Map!L109})</t>
        </r>
      </text>
    </comment>
    <comment ref="D20" authorId="0" shapeId="0" xr:uid="{AF83BD76-B8F1-41B9-BA52-B0A44E78FAAD}">
      <text>
        <r>
          <rPr>
            <sz val="9"/>
            <color indexed="81"/>
            <rFont val="Tahoma"/>
            <family val="2"/>
          </rPr>
          <t>Account_Balance_MTD(acctdept: {Map!C110})</t>
        </r>
      </text>
    </comment>
    <comment ref="E20" authorId="0" shapeId="0" xr:uid="{9BFE1938-66EB-4AEE-8BCC-44268446374E}">
      <text>
        <r>
          <rPr>
            <sz val="9"/>
            <color indexed="81"/>
            <rFont val="Tahoma"/>
            <family val="2"/>
          </rPr>
          <t>Account_Balance_MTD(acctdept: {Map!D110})</t>
        </r>
      </text>
    </comment>
    <comment ref="F20" authorId="0" shapeId="0" xr:uid="{15E9FD74-8E80-4CCB-9DF3-D03EFB11574A}">
      <text>
        <r>
          <rPr>
            <sz val="9"/>
            <color indexed="81"/>
            <rFont val="Tahoma"/>
            <family val="2"/>
          </rPr>
          <t>Account_Balance_MTD(acctdept: {Map!E110})</t>
        </r>
      </text>
    </comment>
    <comment ref="G20" authorId="0" shapeId="0" xr:uid="{6128068C-0E44-4635-9DBB-152E082469CF}">
      <text>
        <r>
          <rPr>
            <sz val="9"/>
            <color indexed="81"/>
            <rFont val="Tahoma"/>
            <family val="2"/>
          </rPr>
          <t>Account_Balance_MTD(acctdept: {Map!F110})</t>
        </r>
      </text>
    </comment>
    <comment ref="H20" authorId="0" shapeId="0" xr:uid="{82A120A3-C5F9-49D0-8166-6BB61FB4FD1E}">
      <text>
        <r>
          <rPr>
            <sz val="9"/>
            <color indexed="81"/>
            <rFont val="Tahoma"/>
            <family val="2"/>
          </rPr>
          <t>Account_Balance_MTD(acctdept: {Map!G110})</t>
        </r>
      </text>
    </comment>
    <comment ref="I20" authorId="0" shapeId="0" xr:uid="{D9D8D210-2942-4B33-A0E0-A03B04EA320C}">
      <text>
        <r>
          <rPr>
            <sz val="9"/>
            <color indexed="81"/>
            <rFont val="Tahoma"/>
            <family val="2"/>
          </rPr>
          <t>Account_Balance_MTD(acctdept: {Map!H110})</t>
        </r>
      </text>
    </comment>
    <comment ref="J20" authorId="0" shapeId="0" xr:uid="{21CB5A39-B25C-4F0C-815F-DF9A90D68D63}">
      <text>
        <r>
          <rPr>
            <sz val="9"/>
            <color indexed="81"/>
            <rFont val="Tahoma"/>
            <family val="2"/>
          </rPr>
          <t>Account_Balance_MTD(acctdept: {Map!I110})</t>
        </r>
      </text>
    </comment>
    <comment ref="K20" authorId="0" shapeId="0" xr:uid="{88F9D850-995E-4B9D-9FA8-80934FD6D6D7}">
      <text>
        <r>
          <rPr>
            <sz val="9"/>
            <color indexed="81"/>
            <rFont val="Tahoma"/>
            <family val="2"/>
          </rPr>
          <t>Account_Balance_MTD(acctdept: {Map!J110})</t>
        </r>
      </text>
    </comment>
    <comment ref="L20" authorId="0" shapeId="0" xr:uid="{A22BCCF2-04B1-4253-A102-D65247B5E9B7}">
      <text>
        <r>
          <rPr>
            <sz val="9"/>
            <color indexed="81"/>
            <rFont val="Tahoma"/>
            <family val="2"/>
          </rPr>
          <t>Account_Balance_MTD(acctdept: {Map!K110})</t>
        </r>
      </text>
    </comment>
    <comment ref="M20" authorId="0" shapeId="0" xr:uid="{713C6DCE-6BEA-4018-B84C-70036E60F801}">
      <text>
        <r>
          <rPr>
            <sz val="9"/>
            <color indexed="81"/>
            <rFont val="Tahoma"/>
            <family val="2"/>
          </rPr>
          <t>Account_Balance_MTD(acctdept: {Map!L110})</t>
        </r>
      </text>
    </comment>
    <comment ref="D21" authorId="0" shapeId="0" xr:uid="{BA05AA8B-6ECD-448C-ADF7-941C325E2AC9}">
      <text>
        <r>
          <rPr>
            <sz val="9"/>
            <color indexed="81"/>
            <rFont val="Tahoma"/>
            <family val="2"/>
          </rPr>
          <t>Account_Balance_MTD(acctdept: {Map!C111})</t>
        </r>
      </text>
    </comment>
    <comment ref="E21" authorId="0" shapeId="0" xr:uid="{193C7792-E649-48A0-98BB-D7BFD8BBC7C1}">
      <text>
        <r>
          <rPr>
            <sz val="9"/>
            <color indexed="81"/>
            <rFont val="Tahoma"/>
            <family val="2"/>
          </rPr>
          <t>Account_Balance_MTD(acctdept: {Map!D111})</t>
        </r>
      </text>
    </comment>
    <comment ref="F21" authorId="0" shapeId="0" xr:uid="{B77B4483-1E9C-4569-A07D-7A576DEF0723}">
      <text>
        <r>
          <rPr>
            <sz val="9"/>
            <color indexed="81"/>
            <rFont val="Tahoma"/>
            <family val="2"/>
          </rPr>
          <t>Account_Balance_MTD(acctdept: {Map!E111})</t>
        </r>
      </text>
    </comment>
    <comment ref="G21" authorId="0" shapeId="0" xr:uid="{2F0A14E6-AA30-47A3-B335-D99AEAD4F61D}">
      <text>
        <r>
          <rPr>
            <sz val="9"/>
            <color indexed="81"/>
            <rFont val="Tahoma"/>
            <family val="2"/>
          </rPr>
          <t>Account_Balance_MTD(acctdept: {Map!F111})</t>
        </r>
      </text>
    </comment>
    <comment ref="H21" authorId="0" shapeId="0" xr:uid="{0D3D13C5-A46B-4C91-9587-7A6DDC836A39}">
      <text>
        <r>
          <rPr>
            <sz val="9"/>
            <color indexed="81"/>
            <rFont val="Tahoma"/>
            <family val="2"/>
          </rPr>
          <t>Account_Balance_MTD(acctdept: {Map!G111})</t>
        </r>
      </text>
    </comment>
    <comment ref="I21" authorId="0" shapeId="0" xr:uid="{F457FCB7-216D-4AB8-8B9E-84ADEDDFF70E}">
      <text>
        <r>
          <rPr>
            <sz val="9"/>
            <color indexed="81"/>
            <rFont val="Tahoma"/>
            <family val="2"/>
          </rPr>
          <t>Account_Balance_MTD(acctdept: {Map!H111})</t>
        </r>
      </text>
    </comment>
    <comment ref="J21" authorId="0" shapeId="0" xr:uid="{5930F260-95B1-4395-9005-FF5FA58483CE}">
      <text>
        <r>
          <rPr>
            <sz val="9"/>
            <color indexed="81"/>
            <rFont val="Tahoma"/>
            <family val="2"/>
          </rPr>
          <t>Account_Balance_MTD(acctdept: {Map!I111})</t>
        </r>
      </text>
    </comment>
    <comment ref="K21" authorId="0" shapeId="0" xr:uid="{0D3CF912-D82C-4A73-B872-02915AF084B3}">
      <text>
        <r>
          <rPr>
            <sz val="9"/>
            <color indexed="81"/>
            <rFont val="Tahoma"/>
            <family val="2"/>
          </rPr>
          <t>Account_Balance_MTD(acctdept: {Map!J111})</t>
        </r>
      </text>
    </comment>
    <comment ref="L21" authorId="0" shapeId="0" xr:uid="{602FE307-342C-4806-8041-251A1E24964C}">
      <text>
        <r>
          <rPr>
            <sz val="9"/>
            <color indexed="81"/>
            <rFont val="Tahoma"/>
            <family val="2"/>
          </rPr>
          <t>Account_Balance_MTD(acctdept: {Map!K111})</t>
        </r>
      </text>
    </comment>
    <comment ref="M21" authorId="0" shapeId="0" xr:uid="{8B43DE74-EE38-40ED-877B-DFBA326D25FE}">
      <text>
        <r>
          <rPr>
            <sz val="9"/>
            <color indexed="81"/>
            <rFont val="Tahoma"/>
            <family val="2"/>
          </rPr>
          <t>Account_Balance_MTD(acctdept: {Map!L111})</t>
        </r>
      </text>
    </comment>
    <comment ref="D22" authorId="0" shapeId="0" xr:uid="{980F9B99-6DEC-4510-A53F-4AE5B7302138}">
      <text>
        <r>
          <rPr>
            <sz val="9"/>
            <color indexed="81"/>
            <rFont val="Tahoma"/>
            <family val="2"/>
          </rPr>
          <t>Account_Balance_MTD(acctdept: {Map!C112})</t>
        </r>
      </text>
    </comment>
    <comment ref="E22" authorId="0" shapeId="0" xr:uid="{B5AF4AA3-E06B-448F-82B4-CD2217859587}">
      <text>
        <r>
          <rPr>
            <sz val="9"/>
            <color indexed="81"/>
            <rFont val="Tahoma"/>
            <family val="2"/>
          </rPr>
          <t>Account_Balance_MTD(acctdept: {Map!D112})</t>
        </r>
      </text>
    </comment>
    <comment ref="F22" authorId="0" shapeId="0" xr:uid="{1A0414CD-DF90-4251-896F-BA7007DB227F}">
      <text>
        <r>
          <rPr>
            <sz val="9"/>
            <color indexed="81"/>
            <rFont val="Tahoma"/>
            <family val="2"/>
          </rPr>
          <t>Account_Balance_MTD(acctdept: {Map!E112})</t>
        </r>
      </text>
    </comment>
    <comment ref="G22" authorId="0" shapeId="0" xr:uid="{8ACAE2F0-F53D-4272-B6AE-C0E0D79E3EDA}">
      <text>
        <r>
          <rPr>
            <sz val="9"/>
            <color indexed="81"/>
            <rFont val="Tahoma"/>
            <family val="2"/>
          </rPr>
          <t>Account_Balance_MTD(acctdept: {Map!F112})</t>
        </r>
      </text>
    </comment>
    <comment ref="H22" authorId="0" shapeId="0" xr:uid="{8D89E3B7-6A01-4F05-9D8F-C2EAEEC6AB28}">
      <text>
        <r>
          <rPr>
            <sz val="9"/>
            <color indexed="81"/>
            <rFont val="Tahoma"/>
            <family val="2"/>
          </rPr>
          <t>Account_Balance_MTD(acctdept: {Map!G112})</t>
        </r>
      </text>
    </comment>
    <comment ref="I22" authorId="0" shapeId="0" xr:uid="{B999AE8B-3EAE-468C-BDEB-80C9CF49CBCC}">
      <text>
        <r>
          <rPr>
            <sz val="9"/>
            <color indexed="81"/>
            <rFont val="Tahoma"/>
            <family val="2"/>
          </rPr>
          <t>Account_Balance_MTD(acctdept: {Map!H112})</t>
        </r>
      </text>
    </comment>
    <comment ref="J22" authorId="0" shapeId="0" xr:uid="{B2E9C761-402D-4D87-984E-05BD86067DB9}">
      <text>
        <r>
          <rPr>
            <sz val="9"/>
            <color indexed="81"/>
            <rFont val="Tahoma"/>
            <family val="2"/>
          </rPr>
          <t>Account_Balance_MTD(acctdept: {Map!I112})</t>
        </r>
      </text>
    </comment>
    <comment ref="K22" authorId="0" shapeId="0" xr:uid="{D2837036-5892-4706-AAB9-7FE0F3B5A8FD}">
      <text>
        <r>
          <rPr>
            <sz val="9"/>
            <color indexed="81"/>
            <rFont val="Tahoma"/>
            <family val="2"/>
          </rPr>
          <t>Account_Balance_MTD(acctdept: {Map!J112})</t>
        </r>
      </text>
    </comment>
    <comment ref="L22" authorId="0" shapeId="0" xr:uid="{6F7CBB28-7641-4453-9F29-F6BF5C4C9E9A}">
      <text>
        <r>
          <rPr>
            <sz val="9"/>
            <color indexed="81"/>
            <rFont val="Tahoma"/>
            <family val="2"/>
          </rPr>
          <t>Account_Balance_MTD(acctdept: {Map!K112})</t>
        </r>
      </text>
    </comment>
    <comment ref="M22" authorId="0" shapeId="0" xr:uid="{87C9BA18-D985-40DE-B283-85A7A590D1DB}">
      <text>
        <r>
          <rPr>
            <sz val="9"/>
            <color indexed="81"/>
            <rFont val="Tahoma"/>
            <family val="2"/>
          </rPr>
          <t>Account_Balance_MTD(acctdept: {Map!L112})</t>
        </r>
      </text>
    </comment>
    <comment ref="D23" authorId="0" shapeId="0" xr:uid="{96390453-989F-434B-80C2-DFFB65BBB3B2}">
      <text>
        <r>
          <rPr>
            <sz val="9"/>
            <color indexed="81"/>
            <rFont val="Tahoma"/>
            <family val="2"/>
          </rPr>
          <t>Account_Balance_MTD(acctdept: {Map!C113})</t>
        </r>
      </text>
    </comment>
    <comment ref="E23" authorId="0" shapeId="0" xr:uid="{D9EBFF4C-18E9-4284-BE22-73B4177FB17E}">
      <text>
        <r>
          <rPr>
            <sz val="9"/>
            <color indexed="81"/>
            <rFont val="Tahoma"/>
            <family val="2"/>
          </rPr>
          <t>Account_Balance_MTD(acctdept: {Map!D113})</t>
        </r>
      </text>
    </comment>
    <comment ref="F23" authorId="0" shapeId="0" xr:uid="{3078861A-545D-4AF5-939D-CCF62F5DD821}">
      <text>
        <r>
          <rPr>
            <sz val="9"/>
            <color indexed="81"/>
            <rFont val="Tahoma"/>
            <family val="2"/>
          </rPr>
          <t>Account_Balance_MTD(acctdept: {Map!E113})</t>
        </r>
      </text>
    </comment>
    <comment ref="G23" authorId="0" shapeId="0" xr:uid="{6E9A2A18-5C2A-406B-B039-9F1EF229B9E6}">
      <text>
        <r>
          <rPr>
            <sz val="9"/>
            <color indexed="81"/>
            <rFont val="Tahoma"/>
            <family val="2"/>
          </rPr>
          <t>Account_Balance_MTD(acctdept: {Map!F113})</t>
        </r>
      </text>
    </comment>
    <comment ref="H23" authorId="0" shapeId="0" xr:uid="{6ABEA779-C86A-4BBB-8F04-AFE6CF9D4B52}">
      <text>
        <r>
          <rPr>
            <sz val="9"/>
            <color indexed="81"/>
            <rFont val="Tahoma"/>
            <family val="2"/>
          </rPr>
          <t>Account_Balance_MTD(acctdept: {Map!G113})</t>
        </r>
      </text>
    </comment>
    <comment ref="I23" authorId="0" shapeId="0" xr:uid="{D19402F2-F87F-47F5-BF11-8E323B09A4F9}">
      <text>
        <r>
          <rPr>
            <sz val="9"/>
            <color indexed="81"/>
            <rFont val="Tahoma"/>
            <family val="2"/>
          </rPr>
          <t>Account_Balance_MTD(acctdept: {Map!H113})</t>
        </r>
      </text>
    </comment>
    <comment ref="J23" authorId="0" shapeId="0" xr:uid="{18491CEB-361A-4AF9-952A-52C67707CCDE}">
      <text>
        <r>
          <rPr>
            <sz val="9"/>
            <color indexed="81"/>
            <rFont val="Tahoma"/>
            <family val="2"/>
          </rPr>
          <t>Account_Balance_MTD(acctdept: {Map!I113})</t>
        </r>
      </text>
    </comment>
    <comment ref="K23" authorId="0" shapeId="0" xr:uid="{2EC92F35-E268-45FA-9D9B-5001DCE6929A}">
      <text>
        <r>
          <rPr>
            <sz val="9"/>
            <color indexed="81"/>
            <rFont val="Tahoma"/>
            <family val="2"/>
          </rPr>
          <t>Account_Balance_MTD(acctdept: {Map!J113})</t>
        </r>
      </text>
    </comment>
    <comment ref="L23" authorId="0" shapeId="0" xr:uid="{EA57035E-9CCE-47C3-8B8E-1DD823ED917A}">
      <text>
        <r>
          <rPr>
            <sz val="9"/>
            <color indexed="81"/>
            <rFont val="Tahoma"/>
            <family val="2"/>
          </rPr>
          <t>Account_Balance_MTD(acctdept: {Map!K113})</t>
        </r>
      </text>
    </comment>
    <comment ref="M23" authorId="0" shapeId="0" xr:uid="{D6CA011D-2C3D-4C9D-B184-325D0170D0A0}">
      <text>
        <r>
          <rPr>
            <sz val="9"/>
            <color indexed="81"/>
            <rFont val="Tahoma"/>
            <family val="2"/>
          </rPr>
          <t>Account_Balance_MTD(acctdept: {Map!L113})</t>
        </r>
      </text>
    </comment>
    <comment ref="D24" authorId="0" shapeId="0" xr:uid="{7497E192-3CD7-42CC-BAC4-F5EF213D514B}">
      <text>
        <r>
          <rPr>
            <sz val="9"/>
            <color indexed="81"/>
            <rFont val="Tahoma"/>
            <family val="2"/>
          </rPr>
          <t>Account_Balance_MTD(acctdept: {Map!C114})</t>
        </r>
      </text>
    </comment>
    <comment ref="E24" authorId="0" shapeId="0" xr:uid="{D3A0293F-D0F6-4207-B874-21A4A842633A}">
      <text>
        <r>
          <rPr>
            <sz val="9"/>
            <color indexed="81"/>
            <rFont val="Tahoma"/>
            <family val="2"/>
          </rPr>
          <t>Account_Balance_MTD(acctdept: {Map!D114})</t>
        </r>
      </text>
    </comment>
    <comment ref="F24" authorId="0" shapeId="0" xr:uid="{324CD254-D7CC-4D4A-BF6A-9D4808407AF1}">
      <text>
        <r>
          <rPr>
            <sz val="9"/>
            <color indexed="81"/>
            <rFont val="Tahoma"/>
            <family val="2"/>
          </rPr>
          <t>Account_Balance_MTD(acctdept: {Map!E114})</t>
        </r>
      </text>
    </comment>
    <comment ref="G24" authorId="0" shapeId="0" xr:uid="{6DD48101-2A5A-414F-BABA-F6063579B49B}">
      <text>
        <r>
          <rPr>
            <sz val="9"/>
            <color indexed="81"/>
            <rFont val="Tahoma"/>
            <family val="2"/>
          </rPr>
          <t>Account_Balance_MTD(acctdept: {Map!F114})</t>
        </r>
      </text>
    </comment>
    <comment ref="H24" authorId="0" shapeId="0" xr:uid="{1E6CD9E4-E8E1-4671-8B05-7B0292879128}">
      <text>
        <r>
          <rPr>
            <sz val="9"/>
            <color indexed="81"/>
            <rFont val="Tahoma"/>
            <family val="2"/>
          </rPr>
          <t>Account_Balance_MTD(acctdept: {Map!G114})</t>
        </r>
      </text>
    </comment>
    <comment ref="I24" authorId="0" shapeId="0" xr:uid="{EB3A697B-0E3D-4CB7-BF3E-D6DB4974C4EB}">
      <text>
        <r>
          <rPr>
            <sz val="9"/>
            <color indexed="81"/>
            <rFont val="Tahoma"/>
            <family val="2"/>
          </rPr>
          <t>Account_Balance_MTD(acctdept: {Map!H114})</t>
        </r>
      </text>
    </comment>
    <comment ref="J24" authorId="0" shapeId="0" xr:uid="{CDC1A6A8-6158-4508-8DCD-8160674119B9}">
      <text>
        <r>
          <rPr>
            <sz val="9"/>
            <color indexed="81"/>
            <rFont val="Tahoma"/>
            <family val="2"/>
          </rPr>
          <t>Account_Balance_MTD(acctdept: {Map!I114})</t>
        </r>
      </text>
    </comment>
    <comment ref="K24" authorId="0" shapeId="0" xr:uid="{59C9E14D-9864-489F-852A-2589E4F19E14}">
      <text>
        <r>
          <rPr>
            <sz val="9"/>
            <color indexed="81"/>
            <rFont val="Tahoma"/>
            <family val="2"/>
          </rPr>
          <t>Account_Balance_MTD(acctdept: {Map!J114})</t>
        </r>
      </text>
    </comment>
    <comment ref="L24" authorId="0" shapeId="0" xr:uid="{30195897-485E-465F-99ED-3ADB6BF90318}">
      <text>
        <r>
          <rPr>
            <sz val="9"/>
            <color indexed="81"/>
            <rFont val="Tahoma"/>
            <family val="2"/>
          </rPr>
          <t>Account_Balance_MTD(acctdept: {Map!K114})</t>
        </r>
      </text>
    </comment>
    <comment ref="M24" authorId="0" shapeId="0" xr:uid="{82088F80-C315-4E81-9A01-1CE90D70D121}">
      <text>
        <r>
          <rPr>
            <sz val="9"/>
            <color indexed="81"/>
            <rFont val="Tahoma"/>
            <family val="2"/>
          </rPr>
          <t>Account_Balance_MTD(acctdept: {Map!L114})</t>
        </r>
      </text>
    </comment>
    <comment ref="D25" authorId="0" shapeId="0" xr:uid="{41F7706F-2EA4-47C5-8BDF-D9D93BCC5F47}">
      <text>
        <r>
          <rPr>
            <sz val="9"/>
            <color indexed="81"/>
            <rFont val="Tahoma"/>
            <family val="2"/>
          </rPr>
          <t>Account_Balance_MTD(acctdept: {Map!C115})</t>
        </r>
      </text>
    </comment>
    <comment ref="E25" authorId="0" shapeId="0" xr:uid="{B3C1CA14-F110-43CC-B951-0E0295328285}">
      <text>
        <r>
          <rPr>
            <sz val="9"/>
            <color indexed="81"/>
            <rFont val="Tahoma"/>
            <family val="2"/>
          </rPr>
          <t>Account_Balance_MTD(acctdept: {Map!D115})</t>
        </r>
      </text>
    </comment>
    <comment ref="F25" authorId="0" shapeId="0" xr:uid="{59EE57DC-AFB2-460E-95D7-40BF862A3BB3}">
      <text>
        <r>
          <rPr>
            <sz val="9"/>
            <color indexed="81"/>
            <rFont val="Tahoma"/>
            <family val="2"/>
          </rPr>
          <t>Account_Balance_MTD(acctdept: {Map!E115})</t>
        </r>
      </text>
    </comment>
    <comment ref="G25" authorId="0" shapeId="0" xr:uid="{A4F1EED9-885E-4CC6-96DC-074FBFB6CDA0}">
      <text>
        <r>
          <rPr>
            <sz val="9"/>
            <color indexed="81"/>
            <rFont val="Tahoma"/>
            <family val="2"/>
          </rPr>
          <t>Account_Balance_MTD(acctdept: {Map!F115})</t>
        </r>
      </text>
    </comment>
    <comment ref="H25" authorId="0" shapeId="0" xr:uid="{A7B88DC8-494B-4C5F-A962-A7C98BE138B5}">
      <text>
        <r>
          <rPr>
            <sz val="9"/>
            <color indexed="81"/>
            <rFont val="Tahoma"/>
            <family val="2"/>
          </rPr>
          <t>Account_Balance_MTD(acctdept: {Map!G115})</t>
        </r>
      </text>
    </comment>
    <comment ref="I25" authorId="0" shapeId="0" xr:uid="{484774BF-0250-4B7E-9DED-E8692E4937F2}">
      <text>
        <r>
          <rPr>
            <sz val="9"/>
            <color indexed="81"/>
            <rFont val="Tahoma"/>
            <family val="2"/>
          </rPr>
          <t>Account_Balance_MTD(acctdept: {Map!H115})</t>
        </r>
      </text>
    </comment>
    <comment ref="J25" authorId="0" shapeId="0" xr:uid="{402D80CA-EC6C-40FF-AFF3-D23FF4EB77EB}">
      <text>
        <r>
          <rPr>
            <sz val="9"/>
            <color indexed="81"/>
            <rFont val="Tahoma"/>
            <family val="2"/>
          </rPr>
          <t>Account_Balance_MTD(acctdept: {Map!I115})</t>
        </r>
      </text>
    </comment>
    <comment ref="K25" authorId="0" shapeId="0" xr:uid="{B6B9C25F-752A-4BAE-B960-254B5BBE7AAB}">
      <text>
        <r>
          <rPr>
            <sz val="9"/>
            <color indexed="81"/>
            <rFont val="Tahoma"/>
            <family val="2"/>
          </rPr>
          <t>Account_Balance_MTD(acctdept: {Map!J115})</t>
        </r>
      </text>
    </comment>
    <comment ref="L25" authorId="0" shapeId="0" xr:uid="{3B8E8FF0-78DD-4BB7-B73B-28FD20EE322F}">
      <text>
        <r>
          <rPr>
            <sz val="9"/>
            <color indexed="81"/>
            <rFont val="Tahoma"/>
            <family val="2"/>
          </rPr>
          <t>Account_Balance_MTD(acctdept: {Map!K115})</t>
        </r>
      </text>
    </comment>
    <comment ref="M25" authorId="0" shapeId="0" xr:uid="{59C47A00-9221-4255-A7A6-4BB6406758DF}">
      <text>
        <r>
          <rPr>
            <sz val="9"/>
            <color indexed="81"/>
            <rFont val="Tahoma"/>
            <family val="2"/>
          </rPr>
          <t>Account_Balance_MTD(acctdept: {Map!L115})</t>
        </r>
      </text>
    </comment>
    <comment ref="D26" authorId="0" shapeId="0" xr:uid="{5A4F1F39-E103-4348-BED8-F3603C83836E}">
      <text>
        <r>
          <rPr>
            <sz val="9"/>
            <color indexed="81"/>
            <rFont val="Tahoma"/>
            <family val="2"/>
          </rPr>
          <t>Account_Balance_MTD(acctdept: {Map!C116})</t>
        </r>
      </text>
    </comment>
    <comment ref="E26" authorId="0" shapeId="0" xr:uid="{4510A243-BEF5-45BC-8C06-F453E8509238}">
      <text>
        <r>
          <rPr>
            <sz val="9"/>
            <color indexed="81"/>
            <rFont val="Tahoma"/>
            <family val="2"/>
          </rPr>
          <t>Account_Balance_MTD(acctdept: {Map!D116})</t>
        </r>
      </text>
    </comment>
    <comment ref="F26" authorId="0" shapeId="0" xr:uid="{B226B773-847B-4C35-A763-CA23FC4BADB6}">
      <text>
        <r>
          <rPr>
            <sz val="9"/>
            <color indexed="81"/>
            <rFont val="Tahoma"/>
            <family val="2"/>
          </rPr>
          <t>Account_Balance_MTD(acctdept: {Map!E116})</t>
        </r>
      </text>
    </comment>
    <comment ref="G26" authorId="0" shapeId="0" xr:uid="{69C5CE9E-541E-41C8-BF90-CC00F56031FF}">
      <text>
        <r>
          <rPr>
            <sz val="9"/>
            <color indexed="81"/>
            <rFont val="Tahoma"/>
            <family val="2"/>
          </rPr>
          <t>Account_Balance_MTD(acctdept: {Map!F116})</t>
        </r>
      </text>
    </comment>
    <comment ref="H26" authorId="0" shapeId="0" xr:uid="{C67D76C1-627E-49C9-B638-914947EC20AB}">
      <text>
        <r>
          <rPr>
            <sz val="9"/>
            <color indexed="81"/>
            <rFont val="Tahoma"/>
            <family val="2"/>
          </rPr>
          <t>Account_Balance_MTD(acctdept: {Map!G116})</t>
        </r>
      </text>
    </comment>
    <comment ref="I26" authorId="0" shapeId="0" xr:uid="{EA2DD30B-5670-456C-B77B-07076AD449C6}">
      <text>
        <r>
          <rPr>
            <sz val="9"/>
            <color indexed="81"/>
            <rFont val="Tahoma"/>
            <family val="2"/>
          </rPr>
          <t>Account_Balance_MTD(acctdept: {Map!H116})</t>
        </r>
      </text>
    </comment>
    <comment ref="J26" authorId="0" shapeId="0" xr:uid="{FEE11433-B934-4D5E-9187-9CD85BCAFB29}">
      <text>
        <r>
          <rPr>
            <sz val="9"/>
            <color indexed="81"/>
            <rFont val="Tahoma"/>
            <family val="2"/>
          </rPr>
          <t>Account_Balance_MTD(acctdept: {Map!I116})</t>
        </r>
      </text>
    </comment>
    <comment ref="K26" authorId="0" shapeId="0" xr:uid="{C671702A-8264-4F92-9FD1-2CC653A5DE9C}">
      <text>
        <r>
          <rPr>
            <sz val="9"/>
            <color indexed="81"/>
            <rFont val="Tahoma"/>
            <family val="2"/>
          </rPr>
          <t>Account_Balance_MTD(acctdept: {Map!J116})</t>
        </r>
      </text>
    </comment>
    <comment ref="L26" authorId="0" shapeId="0" xr:uid="{45CCBDD6-50C6-4081-95EB-DD91C5158307}">
      <text>
        <r>
          <rPr>
            <sz val="9"/>
            <color indexed="81"/>
            <rFont val="Tahoma"/>
            <family val="2"/>
          </rPr>
          <t>Account_Balance_MTD(acctdept: {Map!K116})</t>
        </r>
      </text>
    </comment>
    <comment ref="M26" authorId="0" shapeId="0" xr:uid="{0B6531E4-1FCF-448F-A18C-3B8B06BC2AA6}">
      <text>
        <r>
          <rPr>
            <sz val="9"/>
            <color indexed="81"/>
            <rFont val="Tahoma"/>
            <family val="2"/>
          </rPr>
          <t>Account_Balance_MTD(acctdept: {Map!L116})</t>
        </r>
      </text>
    </comment>
    <comment ref="D27" authorId="0" shapeId="0" xr:uid="{DF934B57-D815-4E97-B552-A62263A510DF}">
      <text>
        <r>
          <rPr>
            <sz val="9"/>
            <color indexed="81"/>
            <rFont val="Tahoma"/>
            <family val="2"/>
          </rPr>
          <t>Account_Balance_MTD(acctdept: {Map!C117})</t>
        </r>
      </text>
    </comment>
    <comment ref="E27" authorId="0" shapeId="0" xr:uid="{4E77955B-D216-4489-B386-A46AA8A892B1}">
      <text>
        <r>
          <rPr>
            <sz val="9"/>
            <color indexed="81"/>
            <rFont val="Tahoma"/>
            <family val="2"/>
          </rPr>
          <t>Account_Balance_MTD(acctdept: {Map!D117})</t>
        </r>
      </text>
    </comment>
    <comment ref="F27" authorId="0" shapeId="0" xr:uid="{C2098049-F0E4-4EDE-A84C-8D81BAF208FC}">
      <text>
        <r>
          <rPr>
            <sz val="9"/>
            <color indexed="81"/>
            <rFont val="Tahoma"/>
            <family val="2"/>
          </rPr>
          <t>Account_Balance_MTD(acctdept: {Map!E117})</t>
        </r>
      </text>
    </comment>
    <comment ref="G27" authorId="0" shapeId="0" xr:uid="{DA7980AA-6568-411C-9415-62E2437DF00E}">
      <text>
        <r>
          <rPr>
            <sz val="9"/>
            <color indexed="81"/>
            <rFont val="Tahoma"/>
            <family val="2"/>
          </rPr>
          <t>Account_Balance_MTD(acctdept: {Map!F117})</t>
        </r>
      </text>
    </comment>
    <comment ref="H27" authorId="0" shapeId="0" xr:uid="{43214A45-9959-4C43-84B5-E3EAEE2BB129}">
      <text>
        <r>
          <rPr>
            <sz val="9"/>
            <color indexed="81"/>
            <rFont val="Tahoma"/>
            <family val="2"/>
          </rPr>
          <t>Account_Balance_MTD(acctdept: {Map!G117})</t>
        </r>
      </text>
    </comment>
    <comment ref="I27" authorId="0" shapeId="0" xr:uid="{E34029DB-5F83-4436-A1EF-66B18D5789BC}">
      <text>
        <r>
          <rPr>
            <sz val="9"/>
            <color indexed="81"/>
            <rFont val="Tahoma"/>
            <family val="2"/>
          </rPr>
          <t>Account_Balance_MTD(acctdept: {Map!H117})</t>
        </r>
      </text>
    </comment>
    <comment ref="J27" authorId="0" shapeId="0" xr:uid="{D6C47EBB-B600-4F3E-8D2E-D013E64E922C}">
      <text>
        <r>
          <rPr>
            <sz val="9"/>
            <color indexed="81"/>
            <rFont val="Tahoma"/>
            <family val="2"/>
          </rPr>
          <t>Account_Balance_MTD(acctdept: {Map!I117})</t>
        </r>
      </text>
    </comment>
    <comment ref="K27" authorId="0" shapeId="0" xr:uid="{E78CBF0A-AE3C-4C3C-900C-1E3C930C318C}">
      <text>
        <r>
          <rPr>
            <sz val="9"/>
            <color indexed="81"/>
            <rFont val="Tahoma"/>
            <family val="2"/>
          </rPr>
          <t>Account_Balance_MTD(acctdept: {Map!J117})</t>
        </r>
      </text>
    </comment>
    <comment ref="L27" authorId="0" shapeId="0" xr:uid="{C0909915-311B-40BC-9CE9-3BF3C589BE3B}">
      <text>
        <r>
          <rPr>
            <sz val="9"/>
            <color indexed="81"/>
            <rFont val="Tahoma"/>
            <family val="2"/>
          </rPr>
          <t>Account_Balance_MTD(acctdept: {Map!K117})</t>
        </r>
      </text>
    </comment>
    <comment ref="M27" authorId="0" shapeId="0" xr:uid="{4A41F4C8-317E-47FA-A1CF-5E8EB785B724}">
      <text>
        <r>
          <rPr>
            <sz val="9"/>
            <color indexed="81"/>
            <rFont val="Tahoma"/>
            <family val="2"/>
          </rPr>
          <t>Account_Balance_MTD(acctdept: {Map!L117})</t>
        </r>
      </text>
    </comment>
    <comment ref="D28" authorId="0" shapeId="0" xr:uid="{0A1FEEF0-63EC-43E7-AA40-F73659BA1C28}">
      <text>
        <r>
          <rPr>
            <sz val="9"/>
            <color indexed="81"/>
            <rFont val="Tahoma"/>
            <family val="2"/>
          </rPr>
          <t>Account_Balance_MTD(acctdept: {Map!C118})</t>
        </r>
      </text>
    </comment>
    <comment ref="E28" authorId="0" shapeId="0" xr:uid="{35E108B9-E11F-4C1D-923F-48F402EB8B40}">
      <text>
        <r>
          <rPr>
            <sz val="9"/>
            <color indexed="81"/>
            <rFont val="Tahoma"/>
            <family val="2"/>
          </rPr>
          <t>Account_Balance_MTD(acctdept: {Map!D118})</t>
        </r>
      </text>
    </comment>
    <comment ref="F28" authorId="0" shapeId="0" xr:uid="{545E28AA-2E01-4115-8509-DF95E40C7C50}">
      <text>
        <r>
          <rPr>
            <sz val="9"/>
            <color indexed="81"/>
            <rFont val="Tahoma"/>
            <family val="2"/>
          </rPr>
          <t>Account_Balance_MTD(acctdept: {Map!E118})</t>
        </r>
      </text>
    </comment>
    <comment ref="G28" authorId="0" shapeId="0" xr:uid="{FEFA3443-0158-4151-ADFF-30E1935BAB63}">
      <text>
        <r>
          <rPr>
            <sz val="9"/>
            <color indexed="81"/>
            <rFont val="Tahoma"/>
            <family val="2"/>
          </rPr>
          <t>Account_Balance_MTD(acctdept: {Map!F118})</t>
        </r>
      </text>
    </comment>
    <comment ref="H28" authorId="0" shapeId="0" xr:uid="{EE526AFD-35A0-44BD-AF1D-DECBCC68A2DF}">
      <text>
        <r>
          <rPr>
            <sz val="9"/>
            <color indexed="81"/>
            <rFont val="Tahoma"/>
            <family val="2"/>
          </rPr>
          <t>Account_Balance_MTD(acctdept: {Map!G118})</t>
        </r>
      </text>
    </comment>
    <comment ref="I28" authorId="0" shapeId="0" xr:uid="{A9797B00-30F5-4BC8-B184-ADAF18E3E658}">
      <text>
        <r>
          <rPr>
            <sz val="9"/>
            <color indexed="81"/>
            <rFont val="Tahoma"/>
            <family val="2"/>
          </rPr>
          <t>Account_Balance_MTD(acctdept: {Map!H118})</t>
        </r>
      </text>
    </comment>
    <comment ref="J28" authorId="0" shapeId="0" xr:uid="{EE26CFD9-959D-466A-8BC2-9BECF94F0321}">
      <text>
        <r>
          <rPr>
            <sz val="9"/>
            <color indexed="81"/>
            <rFont val="Tahoma"/>
            <family val="2"/>
          </rPr>
          <t>Account_Balance_MTD(acctdept: {Map!I118})</t>
        </r>
      </text>
    </comment>
    <comment ref="K28" authorId="0" shapeId="0" xr:uid="{9F43F97E-28F7-4CDE-BBC8-81FABF070DC4}">
      <text>
        <r>
          <rPr>
            <sz val="9"/>
            <color indexed="81"/>
            <rFont val="Tahoma"/>
            <family val="2"/>
          </rPr>
          <t>Account_Balance_MTD(acctdept: {Map!J118})</t>
        </r>
      </text>
    </comment>
    <comment ref="L28" authorId="0" shapeId="0" xr:uid="{C41362BC-E79B-4DBE-BF6D-9DA4105CF544}">
      <text>
        <r>
          <rPr>
            <sz val="9"/>
            <color indexed="81"/>
            <rFont val="Tahoma"/>
            <family val="2"/>
          </rPr>
          <t>Account_Balance_MTD(acctdept: {Map!K118})</t>
        </r>
      </text>
    </comment>
    <comment ref="M28" authorId="0" shapeId="0" xr:uid="{2A99A46F-4E89-42EA-AEB2-58BEC92C61BF}">
      <text>
        <r>
          <rPr>
            <sz val="9"/>
            <color indexed="81"/>
            <rFont val="Tahoma"/>
            <family val="2"/>
          </rPr>
          <t>Account_Balance_MTD(acctdept: {Map!L118})</t>
        </r>
      </text>
    </comment>
    <comment ref="D29" authorId="0" shapeId="0" xr:uid="{C5CCC343-9695-4A6A-8FD3-29D4687BC2E3}">
      <text>
        <r>
          <rPr>
            <sz val="9"/>
            <color indexed="81"/>
            <rFont val="Tahoma"/>
            <family val="2"/>
          </rPr>
          <t>Account_Balance_MTD(acctdept: {Map!C119})</t>
        </r>
      </text>
    </comment>
    <comment ref="E29" authorId="0" shapeId="0" xr:uid="{2757026E-A48A-4312-8BDE-F67F65782FA5}">
      <text>
        <r>
          <rPr>
            <sz val="9"/>
            <color indexed="81"/>
            <rFont val="Tahoma"/>
            <family val="2"/>
          </rPr>
          <t>Account_Balance_MTD(acctdept: {Map!D119})</t>
        </r>
      </text>
    </comment>
    <comment ref="F29" authorId="0" shapeId="0" xr:uid="{86B64AA2-22B1-4B66-BFB6-5D1452406FF6}">
      <text>
        <r>
          <rPr>
            <sz val="9"/>
            <color indexed="81"/>
            <rFont val="Tahoma"/>
            <family val="2"/>
          </rPr>
          <t>Account_Balance_MTD(acctdept: {Map!E119})</t>
        </r>
      </text>
    </comment>
    <comment ref="G29" authorId="0" shapeId="0" xr:uid="{D437C600-D36B-40E7-9CCB-F2D19A63B7F3}">
      <text>
        <r>
          <rPr>
            <sz val="9"/>
            <color indexed="81"/>
            <rFont val="Tahoma"/>
            <family val="2"/>
          </rPr>
          <t>Account_Balance_MTD(acctdept: {Map!F119})</t>
        </r>
      </text>
    </comment>
    <comment ref="H29" authorId="0" shapeId="0" xr:uid="{C7774B8D-E0F9-4EB9-8810-546A817544A1}">
      <text>
        <r>
          <rPr>
            <sz val="9"/>
            <color indexed="81"/>
            <rFont val="Tahoma"/>
            <family val="2"/>
          </rPr>
          <t>Account_Balance_MTD(acctdept: {Map!G119})</t>
        </r>
      </text>
    </comment>
    <comment ref="I29" authorId="0" shapeId="0" xr:uid="{41A48D08-BDE3-40EC-BAF6-335B102F97B4}">
      <text>
        <r>
          <rPr>
            <sz val="9"/>
            <color indexed="81"/>
            <rFont val="Tahoma"/>
            <family val="2"/>
          </rPr>
          <t>Account_Balance_MTD(acctdept: {Map!H119})</t>
        </r>
      </text>
    </comment>
    <comment ref="J29" authorId="0" shapeId="0" xr:uid="{0400C293-13DA-4541-B901-5B35C3AE2DB7}">
      <text>
        <r>
          <rPr>
            <sz val="9"/>
            <color indexed="81"/>
            <rFont val="Tahoma"/>
            <family val="2"/>
          </rPr>
          <t>Account_Balance_MTD(acctdept: {Map!I119})</t>
        </r>
      </text>
    </comment>
    <comment ref="K29" authorId="0" shapeId="0" xr:uid="{968A8217-A3DA-4E94-957F-F537EE855FFD}">
      <text>
        <r>
          <rPr>
            <sz val="9"/>
            <color indexed="81"/>
            <rFont val="Tahoma"/>
            <family val="2"/>
          </rPr>
          <t>Account_Balance_MTD(acctdept: {Map!J119})</t>
        </r>
      </text>
    </comment>
    <comment ref="L29" authorId="0" shapeId="0" xr:uid="{D59C417D-A28D-4DA2-B942-20AE2252BA01}">
      <text>
        <r>
          <rPr>
            <sz val="9"/>
            <color indexed="81"/>
            <rFont val="Tahoma"/>
            <family val="2"/>
          </rPr>
          <t>Account_Balance_MTD(acctdept: {Map!K119})</t>
        </r>
      </text>
    </comment>
    <comment ref="M29" authorId="0" shapeId="0" xr:uid="{E86F36A6-DBC2-4611-947F-FED5321C40FA}">
      <text>
        <r>
          <rPr>
            <sz val="9"/>
            <color indexed="81"/>
            <rFont val="Tahoma"/>
            <family val="2"/>
          </rPr>
          <t>Account_Balance_MTD(acctdept: {Map!L119})</t>
        </r>
      </text>
    </comment>
    <comment ref="D30" authorId="0" shapeId="0" xr:uid="{078AD49A-9D12-4520-AD4A-19C5D55A8FE6}">
      <text>
        <r>
          <rPr>
            <sz val="9"/>
            <color indexed="81"/>
            <rFont val="Tahoma"/>
            <family val="2"/>
          </rPr>
          <t>Account_Balance_MTD(acctdept: {Map!C120})</t>
        </r>
      </text>
    </comment>
    <comment ref="E30" authorId="0" shapeId="0" xr:uid="{45B390A9-04A6-478E-AE6F-699B7381421B}">
      <text>
        <r>
          <rPr>
            <sz val="9"/>
            <color indexed="81"/>
            <rFont val="Tahoma"/>
            <family val="2"/>
          </rPr>
          <t>Account_Balance_MTD(acctdept: {Map!D120})</t>
        </r>
      </text>
    </comment>
    <comment ref="F30" authorId="0" shapeId="0" xr:uid="{171FD685-A555-43F0-9E23-C53E50E1D6DE}">
      <text>
        <r>
          <rPr>
            <sz val="9"/>
            <color indexed="81"/>
            <rFont val="Tahoma"/>
            <family val="2"/>
          </rPr>
          <t>Account_Balance_MTD(acctdept: {Map!E120})</t>
        </r>
      </text>
    </comment>
    <comment ref="G30" authorId="0" shapeId="0" xr:uid="{28AAD2DE-B548-4959-9726-7E660AF6BFC0}">
      <text>
        <r>
          <rPr>
            <sz val="9"/>
            <color indexed="81"/>
            <rFont val="Tahoma"/>
            <family val="2"/>
          </rPr>
          <t>Account_Balance_MTD(acctdept: {Map!F120})</t>
        </r>
      </text>
    </comment>
    <comment ref="H30" authorId="0" shapeId="0" xr:uid="{B50BA91E-3167-44EF-A269-24B06F5B49E6}">
      <text>
        <r>
          <rPr>
            <sz val="9"/>
            <color indexed="81"/>
            <rFont val="Tahoma"/>
            <family val="2"/>
          </rPr>
          <t>Account_Balance_MTD(acctdept: {Map!G120})</t>
        </r>
      </text>
    </comment>
    <comment ref="I30" authorId="0" shapeId="0" xr:uid="{D883D67B-FD9C-4C32-8E72-A75A53438F68}">
      <text>
        <r>
          <rPr>
            <sz val="9"/>
            <color indexed="81"/>
            <rFont val="Tahoma"/>
            <family val="2"/>
          </rPr>
          <t>Account_Balance_MTD(acctdept: {Map!H120})</t>
        </r>
      </text>
    </comment>
    <comment ref="J30" authorId="0" shapeId="0" xr:uid="{4E317067-8A6C-4F53-ADBB-2BA98DE527F3}">
      <text>
        <r>
          <rPr>
            <sz val="9"/>
            <color indexed="81"/>
            <rFont val="Tahoma"/>
            <family val="2"/>
          </rPr>
          <t>Account_Balance_MTD(acctdept: {Map!I120})</t>
        </r>
      </text>
    </comment>
    <comment ref="K30" authorId="0" shapeId="0" xr:uid="{A24BBEA5-4986-4639-A50D-DBB53BB108FB}">
      <text>
        <r>
          <rPr>
            <sz val="9"/>
            <color indexed="81"/>
            <rFont val="Tahoma"/>
            <family val="2"/>
          </rPr>
          <t>Account_Balance_MTD(acctdept: {Map!J120})</t>
        </r>
      </text>
    </comment>
    <comment ref="L30" authorId="0" shapeId="0" xr:uid="{FF46C849-558F-49E4-9A0B-DDD267BC99EA}">
      <text>
        <r>
          <rPr>
            <sz val="9"/>
            <color indexed="81"/>
            <rFont val="Tahoma"/>
            <family val="2"/>
          </rPr>
          <t>Account_Balance_MTD(acctdept: {Map!K120})</t>
        </r>
      </text>
    </comment>
    <comment ref="M30" authorId="0" shapeId="0" xr:uid="{9E55704C-A1FE-4284-BF6E-4DC63FFCB46A}">
      <text>
        <r>
          <rPr>
            <sz val="9"/>
            <color indexed="81"/>
            <rFont val="Tahoma"/>
            <family val="2"/>
          </rPr>
          <t>Account_Balance_MTD(acctdept: {Map!L120})</t>
        </r>
      </text>
    </comment>
    <comment ref="D31" authorId="0" shapeId="0" xr:uid="{6A5A2704-3CD1-4038-B80D-0FC986AAAE76}">
      <text>
        <r>
          <rPr>
            <sz val="9"/>
            <color indexed="81"/>
            <rFont val="Tahoma"/>
            <family val="2"/>
          </rPr>
          <t>Account_Balance_MTD(acctdept: {Map!C121})</t>
        </r>
      </text>
    </comment>
    <comment ref="E31" authorId="0" shapeId="0" xr:uid="{A8555DD8-F90A-4EA9-851A-AB00A11D1152}">
      <text>
        <r>
          <rPr>
            <sz val="9"/>
            <color indexed="81"/>
            <rFont val="Tahoma"/>
            <family val="2"/>
          </rPr>
          <t>Account_Balance_MTD(acctdept: {Map!D121})</t>
        </r>
      </text>
    </comment>
    <comment ref="F31" authorId="0" shapeId="0" xr:uid="{0DD6426A-6956-48E0-85DA-4AD44C8EBD08}">
      <text>
        <r>
          <rPr>
            <sz val="9"/>
            <color indexed="81"/>
            <rFont val="Tahoma"/>
            <family val="2"/>
          </rPr>
          <t>Account_Balance_MTD(acctdept: {Map!E121})</t>
        </r>
      </text>
    </comment>
    <comment ref="G31" authorId="0" shapeId="0" xr:uid="{BDEADF5E-91E7-453F-9C49-DB6F8A06DA3E}">
      <text>
        <r>
          <rPr>
            <sz val="9"/>
            <color indexed="81"/>
            <rFont val="Tahoma"/>
            <family val="2"/>
          </rPr>
          <t>Account_Balance_MTD(acctdept: {Map!F121})</t>
        </r>
      </text>
    </comment>
    <comment ref="H31" authorId="0" shapeId="0" xr:uid="{01152352-0B47-4001-9291-6F0155B8E7A2}">
      <text>
        <r>
          <rPr>
            <sz val="9"/>
            <color indexed="81"/>
            <rFont val="Tahoma"/>
            <family val="2"/>
          </rPr>
          <t>Account_Balance_MTD(acctdept: {Map!G121})</t>
        </r>
      </text>
    </comment>
    <comment ref="I31" authorId="0" shapeId="0" xr:uid="{9162AE84-DB1B-4D77-98E5-E5EF311EA4C3}">
      <text>
        <r>
          <rPr>
            <sz val="9"/>
            <color indexed="81"/>
            <rFont val="Tahoma"/>
            <family val="2"/>
          </rPr>
          <t>Account_Balance_MTD(acctdept: {Map!H121})</t>
        </r>
      </text>
    </comment>
    <comment ref="J31" authorId="0" shapeId="0" xr:uid="{0C806CC3-A54D-4D98-86B0-F539F823891F}">
      <text>
        <r>
          <rPr>
            <sz val="9"/>
            <color indexed="81"/>
            <rFont val="Tahoma"/>
            <family val="2"/>
          </rPr>
          <t>Account_Balance_MTD(acctdept: {Map!I121})</t>
        </r>
      </text>
    </comment>
    <comment ref="K31" authorId="0" shapeId="0" xr:uid="{91DDBE7C-25B9-497E-A40A-B1A6F33AD74E}">
      <text>
        <r>
          <rPr>
            <sz val="9"/>
            <color indexed="81"/>
            <rFont val="Tahoma"/>
            <family val="2"/>
          </rPr>
          <t>Account_Balance_MTD(acctdept: {Map!J121})</t>
        </r>
      </text>
    </comment>
    <comment ref="L31" authorId="0" shapeId="0" xr:uid="{A9B0BBF9-75B7-4746-8941-DAE64EB160BD}">
      <text>
        <r>
          <rPr>
            <sz val="9"/>
            <color indexed="81"/>
            <rFont val="Tahoma"/>
            <family val="2"/>
          </rPr>
          <t>Account_Balance_MTD(acctdept: {Map!K121})</t>
        </r>
      </text>
    </comment>
    <comment ref="M31" authorId="0" shapeId="0" xr:uid="{E5A12B4B-1572-457F-B67D-A45833D8A25B}">
      <text>
        <r>
          <rPr>
            <sz val="9"/>
            <color indexed="81"/>
            <rFont val="Tahoma"/>
            <family val="2"/>
          </rPr>
          <t>Account_Balance_MTD(acctdept: {Map!L121})</t>
        </r>
      </text>
    </comment>
    <comment ref="D32" authorId="0" shapeId="0" xr:uid="{AC64F947-C978-48D4-B508-7AE23A884D1C}">
      <text>
        <r>
          <rPr>
            <sz val="9"/>
            <color indexed="81"/>
            <rFont val="Tahoma"/>
            <family val="2"/>
          </rPr>
          <t>Account_Balance_MTD(acctdept: {Map!C122})</t>
        </r>
      </text>
    </comment>
    <comment ref="E32" authorId="0" shapeId="0" xr:uid="{AB2F94CE-FC11-4FF5-BAA4-C3A51DCD4275}">
      <text>
        <r>
          <rPr>
            <sz val="9"/>
            <color indexed="81"/>
            <rFont val="Tahoma"/>
            <family val="2"/>
          </rPr>
          <t>Account_Balance_MTD(acctdept: {Map!D122})</t>
        </r>
      </text>
    </comment>
    <comment ref="F32" authorId="0" shapeId="0" xr:uid="{8FE4499A-90C1-4EE2-AD0E-989CE7D428C1}">
      <text>
        <r>
          <rPr>
            <sz val="9"/>
            <color indexed="81"/>
            <rFont val="Tahoma"/>
            <family val="2"/>
          </rPr>
          <t>Account_Balance_MTD(acctdept: {Map!E122})</t>
        </r>
      </text>
    </comment>
    <comment ref="G32" authorId="0" shapeId="0" xr:uid="{07835312-19BD-41E1-BEBB-6891E6F56BBF}">
      <text>
        <r>
          <rPr>
            <sz val="9"/>
            <color indexed="81"/>
            <rFont val="Tahoma"/>
            <family val="2"/>
          </rPr>
          <t>Account_Balance_MTD(acctdept: {Map!F122})</t>
        </r>
      </text>
    </comment>
    <comment ref="H32" authorId="0" shapeId="0" xr:uid="{2A1D08E5-8E0A-4477-A123-90535414D749}">
      <text>
        <r>
          <rPr>
            <sz val="9"/>
            <color indexed="81"/>
            <rFont val="Tahoma"/>
            <family val="2"/>
          </rPr>
          <t>Account_Balance_MTD(acctdept: {Map!G122})</t>
        </r>
      </text>
    </comment>
    <comment ref="I32" authorId="0" shapeId="0" xr:uid="{7C3B0F77-32A0-4DA6-9D81-6F7545BAFCAA}">
      <text>
        <r>
          <rPr>
            <sz val="9"/>
            <color indexed="81"/>
            <rFont val="Tahoma"/>
            <family val="2"/>
          </rPr>
          <t>Account_Balance_MTD(acctdept: {Map!H122})</t>
        </r>
      </text>
    </comment>
    <comment ref="J32" authorId="0" shapeId="0" xr:uid="{A7C3FC3A-3C18-4350-A051-CFD282692BF9}">
      <text>
        <r>
          <rPr>
            <sz val="9"/>
            <color indexed="81"/>
            <rFont val="Tahoma"/>
            <family val="2"/>
          </rPr>
          <t>Account_Balance_MTD(acctdept: {Map!I122})</t>
        </r>
      </text>
    </comment>
    <comment ref="K32" authorId="0" shapeId="0" xr:uid="{7A73F7FE-4968-4286-B354-D5CFD56EAA13}">
      <text>
        <r>
          <rPr>
            <sz val="9"/>
            <color indexed="81"/>
            <rFont val="Tahoma"/>
            <family val="2"/>
          </rPr>
          <t>Account_Balance_MTD(acctdept: {Map!J122})</t>
        </r>
      </text>
    </comment>
    <comment ref="L32" authorId="0" shapeId="0" xr:uid="{99A74315-2290-4250-8DF3-5DDC89415E09}">
      <text>
        <r>
          <rPr>
            <sz val="9"/>
            <color indexed="81"/>
            <rFont val="Tahoma"/>
            <family val="2"/>
          </rPr>
          <t>Account_Balance_MTD(acctdept: {Map!K122})</t>
        </r>
      </text>
    </comment>
    <comment ref="M32" authorId="0" shapeId="0" xr:uid="{DC152490-A7D7-42E1-86A2-CB4CD6E5808A}">
      <text>
        <r>
          <rPr>
            <sz val="9"/>
            <color indexed="81"/>
            <rFont val="Tahoma"/>
            <family val="2"/>
          </rPr>
          <t>Account_Balance_MTD(acctdept: {Map!L122})</t>
        </r>
      </text>
    </comment>
    <comment ref="D33" authorId="0" shapeId="0" xr:uid="{78812957-E985-4290-B32B-C21125599151}">
      <text>
        <r>
          <rPr>
            <sz val="9"/>
            <color indexed="81"/>
            <rFont val="Tahoma"/>
            <family val="2"/>
          </rPr>
          <t>Account_Balance_MTD(acctdept: {Map!C123})</t>
        </r>
      </text>
    </comment>
    <comment ref="E33" authorId="0" shapeId="0" xr:uid="{3C577028-CB48-4543-8ACF-FB98F7B4BE97}">
      <text>
        <r>
          <rPr>
            <sz val="9"/>
            <color indexed="81"/>
            <rFont val="Tahoma"/>
            <family val="2"/>
          </rPr>
          <t>Account_Balance_MTD(acctdept: {Map!D123})</t>
        </r>
      </text>
    </comment>
    <comment ref="F33" authorId="0" shapeId="0" xr:uid="{FB067AA7-B1AA-4526-ADB8-9BAB8B44534B}">
      <text>
        <r>
          <rPr>
            <sz val="9"/>
            <color indexed="81"/>
            <rFont val="Tahoma"/>
            <family val="2"/>
          </rPr>
          <t>Account_Balance_MTD(acctdept: {Map!E123})</t>
        </r>
      </text>
    </comment>
    <comment ref="G33" authorId="0" shapeId="0" xr:uid="{E60DA174-4104-4E21-9CE2-699E1F02D4FD}">
      <text>
        <r>
          <rPr>
            <sz val="9"/>
            <color indexed="81"/>
            <rFont val="Tahoma"/>
            <family val="2"/>
          </rPr>
          <t>Account_Balance_MTD(acctdept: {Map!F123})</t>
        </r>
      </text>
    </comment>
    <comment ref="H33" authorId="0" shapeId="0" xr:uid="{0561A6DA-6FEC-44B0-99F2-068BE84BD9DD}">
      <text>
        <r>
          <rPr>
            <sz val="9"/>
            <color indexed="81"/>
            <rFont val="Tahoma"/>
            <family val="2"/>
          </rPr>
          <t>Account_Balance_MTD(acctdept: {Map!G123})</t>
        </r>
      </text>
    </comment>
    <comment ref="I33" authorId="0" shapeId="0" xr:uid="{49FEC1EB-536A-4623-B95D-E71C43DB8C7E}">
      <text>
        <r>
          <rPr>
            <sz val="9"/>
            <color indexed="81"/>
            <rFont val="Tahoma"/>
            <family val="2"/>
          </rPr>
          <t>Account_Balance_MTD(acctdept: {Map!H123})</t>
        </r>
      </text>
    </comment>
    <comment ref="J33" authorId="0" shapeId="0" xr:uid="{273D3C43-7D70-48F8-B726-603AF0F9D911}">
      <text>
        <r>
          <rPr>
            <sz val="9"/>
            <color indexed="81"/>
            <rFont val="Tahoma"/>
            <family val="2"/>
          </rPr>
          <t>Account_Balance_MTD(acctdept: {Map!I123})</t>
        </r>
      </text>
    </comment>
    <comment ref="K33" authorId="0" shapeId="0" xr:uid="{0B2239F3-D31C-4DA2-B6D2-CC89FDA206D7}">
      <text>
        <r>
          <rPr>
            <sz val="9"/>
            <color indexed="81"/>
            <rFont val="Tahoma"/>
            <family val="2"/>
          </rPr>
          <t>Account_Balance_MTD(acctdept: {Map!J123})</t>
        </r>
      </text>
    </comment>
    <comment ref="L33" authorId="0" shapeId="0" xr:uid="{658FAC1B-B715-46FE-BE0B-AE73D4F06E26}">
      <text>
        <r>
          <rPr>
            <sz val="9"/>
            <color indexed="81"/>
            <rFont val="Tahoma"/>
            <family val="2"/>
          </rPr>
          <t>Account_Balance_MTD(acctdept: {Map!K123})</t>
        </r>
      </text>
    </comment>
    <comment ref="M33" authorId="0" shapeId="0" xr:uid="{716760DA-7057-4495-B2A1-382AEE2B09F0}">
      <text>
        <r>
          <rPr>
            <sz val="9"/>
            <color indexed="81"/>
            <rFont val="Tahoma"/>
            <family val="2"/>
          </rPr>
          <t>Account_Balance_MTD(acctdept: {Map!L123})</t>
        </r>
      </text>
    </comment>
    <comment ref="D34" authorId="0" shapeId="0" xr:uid="{BFDCFB36-5494-47CC-8A52-ACA20CD912F6}">
      <text>
        <r>
          <rPr>
            <sz val="9"/>
            <color indexed="81"/>
            <rFont val="Tahoma"/>
            <family val="2"/>
          </rPr>
          <t>Account_Balance_MTD(acctdept: {Map!C124})</t>
        </r>
      </text>
    </comment>
    <comment ref="E34" authorId="0" shapeId="0" xr:uid="{3590CC4B-5D6D-43E5-8269-577291643D96}">
      <text>
        <r>
          <rPr>
            <sz val="9"/>
            <color indexed="81"/>
            <rFont val="Tahoma"/>
            <family val="2"/>
          </rPr>
          <t>Account_Balance_MTD(acctdept: {Map!D124})</t>
        </r>
      </text>
    </comment>
    <comment ref="F34" authorId="0" shapeId="0" xr:uid="{B45AB80B-5EDB-4FE1-8E3B-302D2641A9DA}">
      <text>
        <r>
          <rPr>
            <sz val="9"/>
            <color indexed="81"/>
            <rFont val="Tahoma"/>
            <family val="2"/>
          </rPr>
          <t>Account_Balance_MTD(acctdept: {Map!E124})</t>
        </r>
      </text>
    </comment>
    <comment ref="G34" authorId="0" shapeId="0" xr:uid="{A8CE9EA0-6AF2-4F39-B74B-B72B52E7E179}">
      <text>
        <r>
          <rPr>
            <sz val="9"/>
            <color indexed="81"/>
            <rFont val="Tahoma"/>
            <family val="2"/>
          </rPr>
          <t>Account_Balance_MTD(acctdept: {Map!F124})</t>
        </r>
      </text>
    </comment>
    <comment ref="H34" authorId="0" shapeId="0" xr:uid="{05DCFBC0-167F-487E-B248-2D649680D3ED}">
      <text>
        <r>
          <rPr>
            <sz val="9"/>
            <color indexed="81"/>
            <rFont val="Tahoma"/>
            <family val="2"/>
          </rPr>
          <t>Account_Balance_MTD(acctdept: {Map!G124})</t>
        </r>
      </text>
    </comment>
    <comment ref="I34" authorId="0" shapeId="0" xr:uid="{2186ADF1-8510-4DFB-96F0-2EF37CB7D284}">
      <text>
        <r>
          <rPr>
            <sz val="9"/>
            <color indexed="81"/>
            <rFont val="Tahoma"/>
            <family val="2"/>
          </rPr>
          <t>Account_Balance_MTD(acctdept: {Map!H124})</t>
        </r>
      </text>
    </comment>
    <comment ref="J34" authorId="0" shapeId="0" xr:uid="{C036567E-9E38-4663-B420-215F59E47F7E}">
      <text>
        <r>
          <rPr>
            <sz val="9"/>
            <color indexed="81"/>
            <rFont val="Tahoma"/>
            <family val="2"/>
          </rPr>
          <t>Account_Balance_MTD(acctdept: {Map!I124})</t>
        </r>
      </text>
    </comment>
    <comment ref="K34" authorId="0" shapeId="0" xr:uid="{3B8B67E9-0FB7-4C1D-86DD-56A2E2E9460D}">
      <text>
        <r>
          <rPr>
            <sz val="9"/>
            <color indexed="81"/>
            <rFont val="Tahoma"/>
            <family val="2"/>
          </rPr>
          <t>Account_Balance_MTD(acctdept: {Map!J124})</t>
        </r>
      </text>
    </comment>
    <comment ref="L34" authorId="0" shapeId="0" xr:uid="{FDEA685E-9F2B-4A67-8281-5B7E9FE5F296}">
      <text>
        <r>
          <rPr>
            <sz val="9"/>
            <color indexed="81"/>
            <rFont val="Tahoma"/>
            <family val="2"/>
          </rPr>
          <t>Account_Balance_MTD(acctdept: {Map!K124})</t>
        </r>
      </text>
    </comment>
    <comment ref="M34" authorId="0" shapeId="0" xr:uid="{A1362B19-C3B6-42E9-8B00-6EBFFBD30E2B}">
      <text>
        <r>
          <rPr>
            <sz val="9"/>
            <color indexed="81"/>
            <rFont val="Tahoma"/>
            <family val="2"/>
          </rPr>
          <t>Account_Balance_MTD(acctdept: {Map!L124})</t>
        </r>
      </text>
    </comment>
    <comment ref="D35" authorId="0" shapeId="0" xr:uid="{8CC02A4F-6FC5-4A7C-ABE4-256B259BA032}">
      <text>
        <r>
          <rPr>
            <sz val="9"/>
            <color indexed="81"/>
            <rFont val="Tahoma"/>
            <family val="2"/>
          </rPr>
          <t>Account_Balance_MTD(acctdept: {Map!C125})</t>
        </r>
      </text>
    </comment>
    <comment ref="E35" authorId="0" shapeId="0" xr:uid="{4938AC12-81DB-4FE9-B676-0B5923DD6CE9}">
      <text>
        <r>
          <rPr>
            <sz val="9"/>
            <color indexed="81"/>
            <rFont val="Tahoma"/>
            <family val="2"/>
          </rPr>
          <t>Account_Balance_MTD(acctdept: {Map!D125})</t>
        </r>
      </text>
    </comment>
    <comment ref="F35" authorId="0" shapeId="0" xr:uid="{0CA30E86-EEDD-46F3-AEC2-CBDB23A10532}">
      <text>
        <r>
          <rPr>
            <sz val="9"/>
            <color indexed="81"/>
            <rFont val="Tahoma"/>
            <family val="2"/>
          </rPr>
          <t>Account_Balance_MTD(acctdept: {Map!E125})</t>
        </r>
      </text>
    </comment>
    <comment ref="G35" authorId="0" shapeId="0" xr:uid="{B459F765-D1A4-4457-B01D-633286AAB656}">
      <text>
        <r>
          <rPr>
            <sz val="9"/>
            <color indexed="81"/>
            <rFont val="Tahoma"/>
            <family val="2"/>
          </rPr>
          <t>Account_Balance_MTD(acctdept: {Map!F125})</t>
        </r>
      </text>
    </comment>
    <comment ref="H35" authorId="0" shapeId="0" xr:uid="{B0008240-5384-4B42-8B98-8EA4D25079F8}">
      <text>
        <r>
          <rPr>
            <sz val="9"/>
            <color indexed="81"/>
            <rFont val="Tahoma"/>
            <family val="2"/>
          </rPr>
          <t>Account_Balance_MTD(acctdept: {Map!G125})</t>
        </r>
      </text>
    </comment>
    <comment ref="I35" authorId="0" shapeId="0" xr:uid="{91AE0BE6-BF33-4FEE-8A63-8AD767BAC1DB}">
      <text>
        <r>
          <rPr>
            <sz val="9"/>
            <color indexed="81"/>
            <rFont val="Tahoma"/>
            <family val="2"/>
          </rPr>
          <t>Account_Balance_MTD(acctdept: {Map!H125})</t>
        </r>
      </text>
    </comment>
    <comment ref="J35" authorId="0" shapeId="0" xr:uid="{792D9987-B21D-45A0-9C93-999AD12071AD}">
      <text>
        <r>
          <rPr>
            <sz val="9"/>
            <color indexed="81"/>
            <rFont val="Tahoma"/>
            <family val="2"/>
          </rPr>
          <t>Account_Balance_MTD(acctdept: {Map!I125})</t>
        </r>
      </text>
    </comment>
    <comment ref="K35" authorId="0" shapeId="0" xr:uid="{C7452136-4556-460E-BFC5-2162BAA9DFB8}">
      <text>
        <r>
          <rPr>
            <sz val="9"/>
            <color indexed="81"/>
            <rFont val="Tahoma"/>
            <family val="2"/>
          </rPr>
          <t>Account_Balance_MTD(acctdept: {Map!J125})</t>
        </r>
      </text>
    </comment>
    <comment ref="L35" authorId="0" shapeId="0" xr:uid="{C424CDE7-D355-4982-BD47-04964A18F14F}">
      <text>
        <r>
          <rPr>
            <sz val="9"/>
            <color indexed="81"/>
            <rFont val="Tahoma"/>
            <family val="2"/>
          </rPr>
          <t>Account_Balance_MTD(acctdept: {Map!K125})</t>
        </r>
      </text>
    </comment>
    <comment ref="M35" authorId="0" shapeId="0" xr:uid="{E0C1AE04-CAD3-48F4-B27A-7165B7FF5FA9}">
      <text>
        <r>
          <rPr>
            <sz val="9"/>
            <color indexed="81"/>
            <rFont val="Tahoma"/>
            <family val="2"/>
          </rPr>
          <t>Account_Balance_MTD(acctdept: {Map!L125})</t>
        </r>
      </text>
    </comment>
    <comment ref="D36" authorId="0" shapeId="0" xr:uid="{318673C5-1AD3-47E5-BBE8-C3F0F9595925}">
      <text>
        <r>
          <rPr>
            <sz val="9"/>
            <color indexed="81"/>
            <rFont val="Tahoma"/>
            <family val="2"/>
          </rPr>
          <t>Account_Balance_MTD(acctdept: {Map!C126})</t>
        </r>
      </text>
    </comment>
    <comment ref="E36" authorId="0" shapeId="0" xr:uid="{E8BF46E9-8C0E-432F-913B-BE57E8C45AE4}">
      <text>
        <r>
          <rPr>
            <sz val="9"/>
            <color indexed="81"/>
            <rFont val="Tahoma"/>
            <family val="2"/>
          </rPr>
          <t>Account_Balance_MTD(acctdept: {Map!D126})</t>
        </r>
      </text>
    </comment>
    <comment ref="F36" authorId="0" shapeId="0" xr:uid="{570A6911-0BC2-45DC-B12F-DF539E2BCB97}">
      <text>
        <r>
          <rPr>
            <sz val="9"/>
            <color indexed="81"/>
            <rFont val="Tahoma"/>
            <family val="2"/>
          </rPr>
          <t>Account_Balance_MTD(acctdept: {Map!E126})</t>
        </r>
      </text>
    </comment>
    <comment ref="G36" authorId="0" shapeId="0" xr:uid="{A1F2DCCC-664A-4242-9331-D69F5B7D2AD0}">
      <text>
        <r>
          <rPr>
            <sz val="9"/>
            <color indexed="81"/>
            <rFont val="Tahoma"/>
            <family val="2"/>
          </rPr>
          <t>Account_Balance_MTD(acctdept: {Map!F126})</t>
        </r>
      </text>
    </comment>
    <comment ref="H36" authorId="0" shapeId="0" xr:uid="{1C43BB1B-6E9B-4E95-8216-968967F6E447}">
      <text>
        <r>
          <rPr>
            <sz val="9"/>
            <color indexed="81"/>
            <rFont val="Tahoma"/>
            <family val="2"/>
          </rPr>
          <t>Account_Balance_MTD(acctdept: {Map!G126})</t>
        </r>
      </text>
    </comment>
    <comment ref="I36" authorId="0" shapeId="0" xr:uid="{53570F69-5A7F-475C-A336-CBB1B0A659E1}">
      <text>
        <r>
          <rPr>
            <sz val="9"/>
            <color indexed="81"/>
            <rFont val="Tahoma"/>
            <family val="2"/>
          </rPr>
          <t>Account_Balance_MTD(acctdept: {Map!H126})</t>
        </r>
      </text>
    </comment>
    <comment ref="J36" authorId="0" shapeId="0" xr:uid="{FE434426-D789-45DD-8071-417233E1AE43}">
      <text>
        <r>
          <rPr>
            <sz val="9"/>
            <color indexed="81"/>
            <rFont val="Tahoma"/>
            <family val="2"/>
          </rPr>
          <t>Account_Balance_MTD(acctdept: {Map!I126})</t>
        </r>
      </text>
    </comment>
    <comment ref="K36" authorId="0" shapeId="0" xr:uid="{F7BE510C-692E-4FA9-B067-3D5651BF773F}">
      <text>
        <r>
          <rPr>
            <sz val="9"/>
            <color indexed="81"/>
            <rFont val="Tahoma"/>
            <family val="2"/>
          </rPr>
          <t>Account_Balance_MTD(acctdept: {Map!J126})</t>
        </r>
      </text>
    </comment>
    <comment ref="L36" authorId="0" shapeId="0" xr:uid="{FAF0F501-2BD3-422D-BB8D-86DED4E753CF}">
      <text>
        <r>
          <rPr>
            <sz val="9"/>
            <color indexed="81"/>
            <rFont val="Tahoma"/>
            <family val="2"/>
          </rPr>
          <t>Account_Balance_MTD(acctdept: {Map!K126})</t>
        </r>
      </text>
    </comment>
    <comment ref="M36" authorId="0" shapeId="0" xr:uid="{3681E61A-556B-4844-A9F1-9B1005640587}">
      <text>
        <r>
          <rPr>
            <sz val="9"/>
            <color indexed="81"/>
            <rFont val="Tahoma"/>
            <family val="2"/>
          </rPr>
          <t>Account_Balance_MTD(acctdept: {Map!L126})</t>
        </r>
      </text>
    </comment>
    <comment ref="D37" authorId="0" shapeId="0" xr:uid="{ACB3CBDE-147D-453D-AFA0-62FEB3418522}">
      <text>
        <r>
          <rPr>
            <sz val="9"/>
            <color indexed="81"/>
            <rFont val="Tahoma"/>
            <family val="2"/>
          </rPr>
          <t>Account_Balance_MTD(acctdept: {Map!C127})</t>
        </r>
      </text>
    </comment>
    <comment ref="E37" authorId="0" shapeId="0" xr:uid="{40DD9402-2481-4126-AA45-6FC3A244FCD1}">
      <text>
        <r>
          <rPr>
            <sz val="9"/>
            <color indexed="81"/>
            <rFont val="Tahoma"/>
            <family val="2"/>
          </rPr>
          <t>Account_Balance_MTD(acctdept: {Map!D127})</t>
        </r>
      </text>
    </comment>
    <comment ref="F37" authorId="0" shapeId="0" xr:uid="{BBF4A6B3-98D6-4A91-9AA7-4609B878036D}">
      <text>
        <r>
          <rPr>
            <sz val="9"/>
            <color indexed="81"/>
            <rFont val="Tahoma"/>
            <family val="2"/>
          </rPr>
          <t>Account_Balance_MTD(acctdept: {Map!E127})</t>
        </r>
      </text>
    </comment>
    <comment ref="G37" authorId="0" shapeId="0" xr:uid="{BAFC3EEF-C5D4-4439-B6A6-5DC08FE07327}">
      <text>
        <r>
          <rPr>
            <sz val="9"/>
            <color indexed="81"/>
            <rFont val="Tahoma"/>
            <family val="2"/>
          </rPr>
          <t>Account_Balance_MTD(acctdept: {Map!F127})</t>
        </r>
      </text>
    </comment>
    <comment ref="H37" authorId="0" shapeId="0" xr:uid="{87890CCF-FA67-46C0-90FA-B86409C59734}">
      <text>
        <r>
          <rPr>
            <sz val="9"/>
            <color indexed="81"/>
            <rFont val="Tahoma"/>
            <family val="2"/>
          </rPr>
          <t>Account_Balance_MTD(acctdept: {Map!G127})</t>
        </r>
      </text>
    </comment>
    <comment ref="I37" authorId="0" shapeId="0" xr:uid="{D14009CF-4510-4B04-9855-4710FF35687B}">
      <text>
        <r>
          <rPr>
            <sz val="9"/>
            <color indexed="81"/>
            <rFont val="Tahoma"/>
            <family val="2"/>
          </rPr>
          <t>Account_Balance_MTD(acctdept: {Map!H127})</t>
        </r>
      </text>
    </comment>
    <comment ref="J37" authorId="0" shapeId="0" xr:uid="{7B724537-ABAF-46B5-BB4D-B8DD4E288C81}">
      <text>
        <r>
          <rPr>
            <sz val="9"/>
            <color indexed="81"/>
            <rFont val="Tahoma"/>
            <family val="2"/>
          </rPr>
          <t>Account_Balance_MTD(acctdept: {Map!I127})</t>
        </r>
      </text>
    </comment>
    <comment ref="K37" authorId="0" shapeId="0" xr:uid="{12FC10E3-AA19-44B0-ACEE-D3EA8F2542E4}">
      <text>
        <r>
          <rPr>
            <sz val="9"/>
            <color indexed="81"/>
            <rFont val="Tahoma"/>
            <family val="2"/>
          </rPr>
          <t>Account_Balance_MTD(acctdept: {Map!J127})</t>
        </r>
      </text>
    </comment>
    <comment ref="L37" authorId="0" shapeId="0" xr:uid="{8BE6ADFB-33EB-4176-AF96-4B877C3AE254}">
      <text>
        <r>
          <rPr>
            <sz val="9"/>
            <color indexed="81"/>
            <rFont val="Tahoma"/>
            <family val="2"/>
          </rPr>
          <t>Account_Balance_MTD(acctdept: {Map!K127})</t>
        </r>
      </text>
    </comment>
    <comment ref="M37" authorId="0" shapeId="0" xr:uid="{6CBF3FBF-A768-4B6A-AF87-4D9CCADE9E7B}">
      <text>
        <r>
          <rPr>
            <sz val="9"/>
            <color indexed="81"/>
            <rFont val="Tahoma"/>
            <family val="2"/>
          </rPr>
          <t>Account_Balance_MTD(acctdept: {Map!L127})</t>
        </r>
      </text>
    </comment>
    <comment ref="D38" authorId="0" shapeId="0" xr:uid="{EC000B99-66D7-456D-B395-D4769103950B}">
      <text>
        <r>
          <rPr>
            <sz val="9"/>
            <color indexed="81"/>
            <rFont val="Tahoma"/>
            <family val="2"/>
          </rPr>
          <t>Account_Balance_MTD(acctdept: {Map!C128})</t>
        </r>
      </text>
    </comment>
    <comment ref="E38" authorId="0" shapeId="0" xr:uid="{F3259D58-322B-4395-A90E-4DBE61B2B9A9}">
      <text>
        <r>
          <rPr>
            <sz val="9"/>
            <color indexed="81"/>
            <rFont val="Tahoma"/>
            <family val="2"/>
          </rPr>
          <t>Account_Balance_MTD(acctdept: {Map!D128})</t>
        </r>
      </text>
    </comment>
    <comment ref="F38" authorId="0" shapeId="0" xr:uid="{02FE26DE-9BBA-4BB4-84D9-2030BB1B94ED}">
      <text>
        <r>
          <rPr>
            <sz val="9"/>
            <color indexed="81"/>
            <rFont val="Tahoma"/>
            <family val="2"/>
          </rPr>
          <t>Account_Balance_MTD(acctdept: {Map!E128})</t>
        </r>
      </text>
    </comment>
    <comment ref="G38" authorId="0" shapeId="0" xr:uid="{5BB07E5A-24E1-483A-A464-BB8C3D6C4E04}">
      <text>
        <r>
          <rPr>
            <sz val="9"/>
            <color indexed="81"/>
            <rFont val="Tahoma"/>
            <family val="2"/>
          </rPr>
          <t>Account_Balance_MTD(acctdept: {Map!F128})</t>
        </r>
      </text>
    </comment>
    <comment ref="H38" authorId="0" shapeId="0" xr:uid="{C92F1889-7CA2-4241-B0E9-6A0C78AF1C2F}">
      <text>
        <r>
          <rPr>
            <sz val="9"/>
            <color indexed="81"/>
            <rFont val="Tahoma"/>
            <family val="2"/>
          </rPr>
          <t>Account_Balance_MTD(acctdept: {Map!G128})</t>
        </r>
      </text>
    </comment>
    <comment ref="I38" authorId="0" shapeId="0" xr:uid="{55DC8817-54A0-4B62-A717-752D16936960}">
      <text>
        <r>
          <rPr>
            <sz val="9"/>
            <color indexed="81"/>
            <rFont val="Tahoma"/>
            <family val="2"/>
          </rPr>
          <t>Account_Balance_MTD(acctdept: {Map!H128})</t>
        </r>
      </text>
    </comment>
    <comment ref="J38" authorId="0" shapeId="0" xr:uid="{D8323380-6AF9-4E7D-AE86-C61D25C4805F}">
      <text>
        <r>
          <rPr>
            <sz val="9"/>
            <color indexed="81"/>
            <rFont val="Tahoma"/>
            <family val="2"/>
          </rPr>
          <t>Account_Balance_MTD(acctdept: {Map!I128})</t>
        </r>
      </text>
    </comment>
    <comment ref="K38" authorId="0" shapeId="0" xr:uid="{3E998578-D686-46F5-93AA-AC88FD4A92DB}">
      <text>
        <r>
          <rPr>
            <sz val="9"/>
            <color indexed="81"/>
            <rFont val="Tahoma"/>
            <family val="2"/>
          </rPr>
          <t>Account_Balance_MTD(acctdept: {Map!J128})</t>
        </r>
      </text>
    </comment>
    <comment ref="L38" authorId="0" shapeId="0" xr:uid="{56088A0A-650D-478D-9675-3FD865499EA1}">
      <text>
        <r>
          <rPr>
            <sz val="9"/>
            <color indexed="81"/>
            <rFont val="Tahoma"/>
            <family val="2"/>
          </rPr>
          <t>Account_Balance_MTD(acctdept: {Map!K128})</t>
        </r>
      </text>
    </comment>
    <comment ref="M38" authorId="0" shapeId="0" xr:uid="{515D6428-88B7-44FA-A15A-8D01A40BC015}">
      <text>
        <r>
          <rPr>
            <sz val="9"/>
            <color indexed="81"/>
            <rFont val="Tahoma"/>
            <family val="2"/>
          </rPr>
          <t>Account_Balance_MTD(acctdept: {Map!L128})</t>
        </r>
      </text>
    </comment>
    <comment ref="D39" authorId="0" shapeId="0" xr:uid="{9DC3A72E-2A08-4B52-B6AD-F7FD4AB5E589}">
      <text>
        <r>
          <rPr>
            <sz val="9"/>
            <color indexed="81"/>
            <rFont val="Tahoma"/>
            <family val="2"/>
          </rPr>
          <t>Account_Balance_MTD(acctdept: {Map!C129})</t>
        </r>
      </text>
    </comment>
    <comment ref="E39" authorId="0" shapeId="0" xr:uid="{CFCF95AA-39AC-4F70-BFDB-0C36A9E8CA5C}">
      <text>
        <r>
          <rPr>
            <sz val="9"/>
            <color indexed="81"/>
            <rFont val="Tahoma"/>
            <family val="2"/>
          </rPr>
          <t>Account_Balance_MTD(acctdept: {Map!D129})</t>
        </r>
      </text>
    </comment>
    <comment ref="F39" authorId="0" shapeId="0" xr:uid="{85E127AB-E579-413B-B51D-50BF44ED0A74}">
      <text>
        <r>
          <rPr>
            <sz val="9"/>
            <color indexed="81"/>
            <rFont val="Tahoma"/>
            <family val="2"/>
          </rPr>
          <t>Account_Balance_MTD(acctdept: {Map!E129})</t>
        </r>
      </text>
    </comment>
    <comment ref="G39" authorId="0" shapeId="0" xr:uid="{72126592-CDDE-40FD-B590-B90C0BBCB737}">
      <text>
        <r>
          <rPr>
            <sz val="9"/>
            <color indexed="81"/>
            <rFont val="Tahoma"/>
            <family val="2"/>
          </rPr>
          <t>Account_Balance_MTD(acctdept: {Map!F129})</t>
        </r>
      </text>
    </comment>
    <comment ref="H39" authorId="0" shapeId="0" xr:uid="{EFC93B95-AB09-4329-AFA4-FA6AD2060F2E}">
      <text>
        <r>
          <rPr>
            <sz val="9"/>
            <color indexed="81"/>
            <rFont val="Tahoma"/>
            <family val="2"/>
          </rPr>
          <t>Account_Balance_MTD(acctdept: {Map!G129})</t>
        </r>
      </text>
    </comment>
    <comment ref="I39" authorId="0" shapeId="0" xr:uid="{2EE81ED3-FBDC-408D-9E14-B88D208EC752}">
      <text>
        <r>
          <rPr>
            <sz val="9"/>
            <color indexed="81"/>
            <rFont val="Tahoma"/>
            <family val="2"/>
          </rPr>
          <t>Account_Balance_MTD(acctdept: {Map!H129})</t>
        </r>
      </text>
    </comment>
    <comment ref="J39" authorId="0" shapeId="0" xr:uid="{CDCB27C7-4591-4F4D-B2E0-F03C21948906}">
      <text>
        <r>
          <rPr>
            <sz val="9"/>
            <color indexed="81"/>
            <rFont val="Tahoma"/>
            <family val="2"/>
          </rPr>
          <t>Account_Balance_MTD(acctdept: {Map!I129})</t>
        </r>
      </text>
    </comment>
    <comment ref="K39" authorId="0" shapeId="0" xr:uid="{BBCAC938-2594-46D4-8265-21F9D57228CD}">
      <text>
        <r>
          <rPr>
            <sz val="9"/>
            <color indexed="81"/>
            <rFont val="Tahoma"/>
            <family val="2"/>
          </rPr>
          <t>Account_Balance_MTD(acctdept: {Map!J129})</t>
        </r>
      </text>
    </comment>
    <comment ref="L39" authorId="0" shapeId="0" xr:uid="{11EA41BE-D430-4EDC-BB15-F0848002AEC4}">
      <text>
        <r>
          <rPr>
            <sz val="9"/>
            <color indexed="81"/>
            <rFont val="Tahoma"/>
            <family val="2"/>
          </rPr>
          <t>Account_Balance_MTD(acctdept: {Map!K129})</t>
        </r>
      </text>
    </comment>
    <comment ref="M39" authorId="0" shapeId="0" xr:uid="{ADF0E5CB-40D6-45FE-9C9E-3AA612776141}">
      <text>
        <r>
          <rPr>
            <sz val="9"/>
            <color indexed="81"/>
            <rFont val="Tahoma"/>
            <family val="2"/>
          </rPr>
          <t>Account_Balance_MTD(acctdept: {Map!L129})</t>
        </r>
      </text>
    </comment>
    <comment ref="D40" authorId="0" shapeId="0" xr:uid="{FEACAA9B-1132-4B81-BF4D-51923CA20C75}">
      <text>
        <r>
          <rPr>
            <sz val="9"/>
            <color indexed="81"/>
            <rFont val="Tahoma"/>
            <family val="2"/>
          </rPr>
          <t>Account_Balance_MTD(acctdept: {Map!C130})</t>
        </r>
      </text>
    </comment>
    <comment ref="E40" authorId="0" shapeId="0" xr:uid="{07FEEF6A-850B-4D0D-98D0-522236F15400}">
      <text>
        <r>
          <rPr>
            <sz val="9"/>
            <color indexed="81"/>
            <rFont val="Tahoma"/>
            <family val="2"/>
          </rPr>
          <t>Account_Balance_MTD(acctdept: {Map!D130})</t>
        </r>
      </text>
    </comment>
    <comment ref="F40" authorId="0" shapeId="0" xr:uid="{116D60D0-300C-4E08-945A-FBE59FAEFE2B}">
      <text>
        <r>
          <rPr>
            <sz val="9"/>
            <color indexed="81"/>
            <rFont val="Tahoma"/>
            <family val="2"/>
          </rPr>
          <t>Account_Balance_MTD(acctdept: {Map!E130})</t>
        </r>
      </text>
    </comment>
    <comment ref="G40" authorId="0" shapeId="0" xr:uid="{4A186997-120D-4410-88E3-983EB8A0B9B2}">
      <text>
        <r>
          <rPr>
            <sz val="9"/>
            <color indexed="81"/>
            <rFont val="Tahoma"/>
            <family val="2"/>
          </rPr>
          <t>Account_Balance_MTD(acctdept: {Map!F130})</t>
        </r>
      </text>
    </comment>
    <comment ref="H40" authorId="0" shapeId="0" xr:uid="{D3F2F805-126A-4D30-83FE-31D7F2003D24}">
      <text>
        <r>
          <rPr>
            <sz val="9"/>
            <color indexed="81"/>
            <rFont val="Tahoma"/>
            <family val="2"/>
          </rPr>
          <t>Account_Balance_MTD(acctdept: {Map!G130})</t>
        </r>
      </text>
    </comment>
    <comment ref="I40" authorId="0" shapeId="0" xr:uid="{E207E9EA-631A-4230-812C-001C708A4887}">
      <text>
        <r>
          <rPr>
            <sz val="9"/>
            <color indexed="81"/>
            <rFont val="Tahoma"/>
            <family val="2"/>
          </rPr>
          <t>Account_Balance_MTD(acctdept: {Map!H130})</t>
        </r>
      </text>
    </comment>
    <comment ref="J40" authorId="0" shapeId="0" xr:uid="{57690A16-F758-4F43-AC25-B877C55952DA}">
      <text>
        <r>
          <rPr>
            <sz val="9"/>
            <color indexed="81"/>
            <rFont val="Tahoma"/>
            <family val="2"/>
          </rPr>
          <t>Account_Balance_MTD(acctdept: {Map!I130})</t>
        </r>
      </text>
    </comment>
    <comment ref="K40" authorId="0" shapeId="0" xr:uid="{03187755-47D4-442D-951E-C0A9052D66B4}">
      <text>
        <r>
          <rPr>
            <sz val="9"/>
            <color indexed="81"/>
            <rFont val="Tahoma"/>
            <family val="2"/>
          </rPr>
          <t>Account_Balance_MTD(acctdept: {Map!J130})</t>
        </r>
      </text>
    </comment>
    <comment ref="L40" authorId="0" shapeId="0" xr:uid="{71ED9D73-0A26-43CE-B51A-2E03444F7FA9}">
      <text>
        <r>
          <rPr>
            <sz val="9"/>
            <color indexed="81"/>
            <rFont val="Tahoma"/>
            <family val="2"/>
          </rPr>
          <t>Account_Balance_MTD(acctdept: {Map!K130})</t>
        </r>
      </text>
    </comment>
    <comment ref="M40" authorId="0" shapeId="0" xr:uid="{C37FB5F5-0C9B-4D71-B6D8-C717CE6A7D49}">
      <text>
        <r>
          <rPr>
            <sz val="9"/>
            <color indexed="81"/>
            <rFont val="Tahoma"/>
            <family val="2"/>
          </rPr>
          <t>Account_Balance_MTD(acctdept: {Map!L130})</t>
        </r>
      </text>
    </comment>
    <comment ref="D41" authorId="0" shapeId="0" xr:uid="{C528EE97-21EA-4B85-87E6-2CB4644AB2FF}">
      <text>
        <r>
          <rPr>
            <sz val="9"/>
            <color indexed="81"/>
            <rFont val="Tahoma"/>
            <family val="2"/>
          </rPr>
          <t>Account_Balance_MTD(acctdept: {Map!C131})</t>
        </r>
      </text>
    </comment>
    <comment ref="E41" authorId="0" shapeId="0" xr:uid="{2563FA37-206A-4A0B-AC1B-009EFE72A1EC}">
      <text>
        <r>
          <rPr>
            <sz val="9"/>
            <color indexed="81"/>
            <rFont val="Tahoma"/>
            <family val="2"/>
          </rPr>
          <t>Account_Balance_MTD(acctdept: {Map!D131})</t>
        </r>
      </text>
    </comment>
    <comment ref="F41" authorId="0" shapeId="0" xr:uid="{17C27E9D-65E4-4B6F-A882-77A9B2EA40D8}">
      <text>
        <r>
          <rPr>
            <sz val="9"/>
            <color indexed="81"/>
            <rFont val="Tahoma"/>
            <family val="2"/>
          </rPr>
          <t>Account_Balance_MTD(acctdept: {Map!E131})</t>
        </r>
      </text>
    </comment>
    <comment ref="G41" authorId="0" shapeId="0" xr:uid="{18A57870-34D7-4C63-8C17-AF8210EA2CF4}">
      <text>
        <r>
          <rPr>
            <sz val="9"/>
            <color indexed="81"/>
            <rFont val="Tahoma"/>
            <family val="2"/>
          </rPr>
          <t>Account_Balance_MTD(acctdept: {Map!F131})</t>
        </r>
      </text>
    </comment>
    <comment ref="H41" authorId="0" shapeId="0" xr:uid="{FFBB5C9D-2D3F-4B93-A726-82F18AB5ADC3}">
      <text>
        <r>
          <rPr>
            <sz val="9"/>
            <color indexed="81"/>
            <rFont val="Tahoma"/>
            <family val="2"/>
          </rPr>
          <t>Account_Balance_MTD(acctdept: {Map!G131})</t>
        </r>
      </text>
    </comment>
    <comment ref="I41" authorId="0" shapeId="0" xr:uid="{7F51D6A0-4142-4622-9F55-E62B44AAAE04}">
      <text>
        <r>
          <rPr>
            <sz val="9"/>
            <color indexed="81"/>
            <rFont val="Tahoma"/>
            <family val="2"/>
          </rPr>
          <t>Account_Balance_MTD(acctdept: {Map!H131})</t>
        </r>
      </text>
    </comment>
    <comment ref="J41" authorId="0" shapeId="0" xr:uid="{35E3BD06-7D65-4D94-81CD-85FDC9210620}">
      <text>
        <r>
          <rPr>
            <sz val="9"/>
            <color indexed="81"/>
            <rFont val="Tahoma"/>
            <family val="2"/>
          </rPr>
          <t>Account_Balance_MTD(acctdept: {Map!I131})</t>
        </r>
      </text>
    </comment>
    <comment ref="K41" authorId="0" shapeId="0" xr:uid="{A66FD414-5BE0-4A85-97F4-86199D06C7BA}">
      <text>
        <r>
          <rPr>
            <sz val="9"/>
            <color indexed="81"/>
            <rFont val="Tahoma"/>
            <family val="2"/>
          </rPr>
          <t>Account_Balance_MTD(acctdept: {Map!J131})</t>
        </r>
      </text>
    </comment>
    <comment ref="L41" authorId="0" shapeId="0" xr:uid="{62FDFF77-8B91-47A9-AD7F-66392E857088}">
      <text>
        <r>
          <rPr>
            <sz val="9"/>
            <color indexed="81"/>
            <rFont val="Tahoma"/>
            <family val="2"/>
          </rPr>
          <t>Account_Balance_MTD(acctdept: {Map!K131})</t>
        </r>
      </text>
    </comment>
    <comment ref="M41" authorId="0" shapeId="0" xr:uid="{D6DFF84D-8EB3-40C1-9434-B6BA06CCE627}">
      <text>
        <r>
          <rPr>
            <sz val="9"/>
            <color indexed="81"/>
            <rFont val="Tahoma"/>
            <family val="2"/>
          </rPr>
          <t>Account_Balance_MTD(acctdept: {Map!L131})</t>
        </r>
      </text>
    </comment>
    <comment ref="D42" authorId="0" shapeId="0" xr:uid="{05D53ED3-0A68-4073-A1CF-2D6C892BA336}">
      <text>
        <r>
          <rPr>
            <sz val="9"/>
            <color indexed="81"/>
            <rFont val="Tahoma"/>
            <family val="2"/>
          </rPr>
          <t>Account_Balance_MTD(acctdept: {Map!C132})</t>
        </r>
      </text>
    </comment>
    <comment ref="E42" authorId="0" shapeId="0" xr:uid="{AD884BFF-F51E-48FB-9149-765C035D375F}">
      <text>
        <r>
          <rPr>
            <sz val="9"/>
            <color indexed="81"/>
            <rFont val="Tahoma"/>
            <family val="2"/>
          </rPr>
          <t>Account_Balance_MTD(acctdept: {Map!D132})</t>
        </r>
      </text>
    </comment>
    <comment ref="F42" authorId="0" shapeId="0" xr:uid="{369244ED-A6DE-4B81-B7E9-5C5923B504A0}">
      <text>
        <r>
          <rPr>
            <sz val="9"/>
            <color indexed="81"/>
            <rFont val="Tahoma"/>
            <family val="2"/>
          </rPr>
          <t>Account_Balance_MTD(acctdept: {Map!E132})</t>
        </r>
      </text>
    </comment>
    <comment ref="G42" authorId="0" shapeId="0" xr:uid="{1DD16806-0DE9-46A3-A3F1-370709793715}">
      <text>
        <r>
          <rPr>
            <sz val="9"/>
            <color indexed="81"/>
            <rFont val="Tahoma"/>
            <family val="2"/>
          </rPr>
          <t>Account_Balance_MTD(acctdept: {Map!F132})</t>
        </r>
      </text>
    </comment>
    <comment ref="H42" authorId="0" shapeId="0" xr:uid="{C0956637-C9FF-4EA0-A49F-22952C5F9111}">
      <text>
        <r>
          <rPr>
            <sz val="9"/>
            <color indexed="81"/>
            <rFont val="Tahoma"/>
            <family val="2"/>
          </rPr>
          <t>Account_Balance_MTD(acctdept: {Map!G132})</t>
        </r>
      </text>
    </comment>
    <comment ref="I42" authorId="0" shapeId="0" xr:uid="{34CAB53B-4615-471E-8B66-B15D695127C2}">
      <text>
        <r>
          <rPr>
            <sz val="9"/>
            <color indexed="81"/>
            <rFont val="Tahoma"/>
            <family val="2"/>
          </rPr>
          <t>Account_Balance_MTD(acctdept: {Map!H132})</t>
        </r>
      </text>
    </comment>
    <comment ref="J42" authorId="0" shapeId="0" xr:uid="{ED5FFB15-1135-4E7C-958A-13367AF81B72}">
      <text>
        <r>
          <rPr>
            <sz val="9"/>
            <color indexed="81"/>
            <rFont val="Tahoma"/>
            <family val="2"/>
          </rPr>
          <t>Account_Balance_MTD(acctdept: {Map!I132})</t>
        </r>
      </text>
    </comment>
    <comment ref="K42" authorId="0" shapeId="0" xr:uid="{6D5CA722-3B92-4A40-98EE-90DB2490E126}">
      <text>
        <r>
          <rPr>
            <sz val="9"/>
            <color indexed="81"/>
            <rFont val="Tahoma"/>
            <family val="2"/>
          </rPr>
          <t>Account_Balance_MTD(acctdept: {Map!J132})</t>
        </r>
      </text>
    </comment>
    <comment ref="L42" authorId="0" shapeId="0" xr:uid="{ABFF9E5C-FEA1-4D6A-9E57-93E8F47F5B32}">
      <text>
        <r>
          <rPr>
            <sz val="9"/>
            <color indexed="81"/>
            <rFont val="Tahoma"/>
            <family val="2"/>
          </rPr>
          <t>Account_Balance_MTD(acctdept: {Map!K132})</t>
        </r>
      </text>
    </comment>
    <comment ref="M42" authorId="0" shapeId="0" xr:uid="{D5C795FC-E5D5-4216-9707-B3466E7D44B2}">
      <text>
        <r>
          <rPr>
            <sz val="9"/>
            <color indexed="81"/>
            <rFont val="Tahoma"/>
            <family val="2"/>
          </rPr>
          <t>Account_Balance_MTD(acctdept: {Map!L132})</t>
        </r>
      </text>
    </comment>
    <comment ref="D43" authorId="0" shapeId="0" xr:uid="{CA5B8FBC-8789-4305-8CA6-CBD4E9D462C6}">
      <text>
        <r>
          <rPr>
            <sz val="9"/>
            <color indexed="81"/>
            <rFont val="Tahoma"/>
            <family val="2"/>
          </rPr>
          <t>Account_Balance_MTD(acctdept: {Map!C133})</t>
        </r>
      </text>
    </comment>
    <comment ref="E43" authorId="0" shapeId="0" xr:uid="{9498B6F4-AE4C-4EBD-B3BE-525ADA397E87}">
      <text>
        <r>
          <rPr>
            <sz val="9"/>
            <color indexed="81"/>
            <rFont val="Tahoma"/>
            <family val="2"/>
          </rPr>
          <t>Account_Balance_MTD(acctdept: {Map!D133})</t>
        </r>
      </text>
    </comment>
    <comment ref="F43" authorId="0" shapeId="0" xr:uid="{65F8B679-D2FC-4148-BFB2-AB2151EDCB2B}">
      <text>
        <r>
          <rPr>
            <sz val="9"/>
            <color indexed="81"/>
            <rFont val="Tahoma"/>
            <family val="2"/>
          </rPr>
          <t>Account_Balance_MTD(acctdept: {Map!E133})</t>
        </r>
      </text>
    </comment>
    <comment ref="G43" authorId="0" shapeId="0" xr:uid="{7DFF24B4-B669-4521-9DCA-6772CC20409A}">
      <text>
        <r>
          <rPr>
            <sz val="9"/>
            <color indexed="81"/>
            <rFont val="Tahoma"/>
            <family val="2"/>
          </rPr>
          <t>Account_Balance_MTD(acctdept: {Map!F133})</t>
        </r>
      </text>
    </comment>
    <comment ref="H43" authorId="0" shapeId="0" xr:uid="{9C3EA9A8-C577-4680-A0E7-FCD55EE99583}">
      <text>
        <r>
          <rPr>
            <sz val="9"/>
            <color indexed="81"/>
            <rFont val="Tahoma"/>
            <family val="2"/>
          </rPr>
          <t>Account_Balance_MTD(acctdept: {Map!G133})</t>
        </r>
      </text>
    </comment>
    <comment ref="I43" authorId="0" shapeId="0" xr:uid="{F7D04107-8CBD-4666-B3C6-273EBBE7BEC7}">
      <text>
        <r>
          <rPr>
            <sz val="9"/>
            <color indexed="81"/>
            <rFont val="Tahoma"/>
            <family val="2"/>
          </rPr>
          <t>Account_Balance_MTD(acctdept: {Map!H133})</t>
        </r>
      </text>
    </comment>
    <comment ref="J43" authorId="0" shapeId="0" xr:uid="{E526F308-4B22-40E9-922E-452A962BCF7F}">
      <text>
        <r>
          <rPr>
            <sz val="9"/>
            <color indexed="81"/>
            <rFont val="Tahoma"/>
            <family val="2"/>
          </rPr>
          <t>Account_Balance_MTD(acctdept: {Map!I133})</t>
        </r>
      </text>
    </comment>
    <comment ref="K43" authorId="0" shapeId="0" xr:uid="{D7A2DC36-519B-4DB1-A752-93A8ADD8C6FE}">
      <text>
        <r>
          <rPr>
            <sz val="9"/>
            <color indexed="81"/>
            <rFont val="Tahoma"/>
            <family val="2"/>
          </rPr>
          <t>Account_Balance_MTD(acctdept: {Map!J133})</t>
        </r>
      </text>
    </comment>
    <comment ref="L43" authorId="0" shapeId="0" xr:uid="{30FE3C88-CCC9-4C1C-8799-BE6ADB473C04}">
      <text>
        <r>
          <rPr>
            <sz val="9"/>
            <color indexed="81"/>
            <rFont val="Tahoma"/>
            <family val="2"/>
          </rPr>
          <t>Account_Balance_MTD(acctdept: {Map!K133})</t>
        </r>
      </text>
    </comment>
    <comment ref="M43" authorId="0" shapeId="0" xr:uid="{35F4E13C-EE2E-41BF-A173-6DBB87E9108C}">
      <text>
        <r>
          <rPr>
            <sz val="9"/>
            <color indexed="81"/>
            <rFont val="Tahoma"/>
            <family val="2"/>
          </rPr>
          <t>Account_Balance_MTD(acctdept: {Map!L133})</t>
        </r>
      </text>
    </comment>
    <comment ref="D44" authorId="0" shapeId="0" xr:uid="{91839C99-D21E-48E9-A4E6-13B21232102D}">
      <text>
        <r>
          <rPr>
            <sz val="9"/>
            <color indexed="81"/>
            <rFont val="Tahoma"/>
            <family val="2"/>
          </rPr>
          <t>Account_Balance_MTD(acctdept: {Map!C134})</t>
        </r>
      </text>
    </comment>
    <comment ref="E44" authorId="0" shapeId="0" xr:uid="{DD707024-2834-4CF1-8AF7-85B86DB7B55C}">
      <text>
        <r>
          <rPr>
            <sz val="9"/>
            <color indexed="81"/>
            <rFont val="Tahoma"/>
            <family val="2"/>
          </rPr>
          <t>Account_Balance_MTD(acctdept: {Map!D134})</t>
        </r>
      </text>
    </comment>
    <comment ref="F44" authorId="0" shapeId="0" xr:uid="{B4AC9E25-F847-45EC-B280-912F302A3260}">
      <text>
        <r>
          <rPr>
            <sz val="9"/>
            <color indexed="81"/>
            <rFont val="Tahoma"/>
            <family val="2"/>
          </rPr>
          <t>Account_Balance_MTD(acctdept: {Map!E134})</t>
        </r>
      </text>
    </comment>
    <comment ref="G44" authorId="0" shapeId="0" xr:uid="{589E3425-67D1-47A1-BF30-DB7C5C9E8460}">
      <text>
        <r>
          <rPr>
            <sz val="9"/>
            <color indexed="81"/>
            <rFont val="Tahoma"/>
            <family val="2"/>
          </rPr>
          <t>Account_Balance_MTD(acctdept: {Map!F134})</t>
        </r>
      </text>
    </comment>
    <comment ref="H44" authorId="0" shapeId="0" xr:uid="{C7602B87-0602-45E7-8EA4-7583BAFA8C39}">
      <text>
        <r>
          <rPr>
            <sz val="9"/>
            <color indexed="81"/>
            <rFont val="Tahoma"/>
            <family val="2"/>
          </rPr>
          <t>Account_Balance_MTD(acctdept: {Map!G134})</t>
        </r>
      </text>
    </comment>
    <comment ref="I44" authorId="0" shapeId="0" xr:uid="{F8F7AA10-7971-4C25-B462-85B65662D6CE}">
      <text>
        <r>
          <rPr>
            <sz val="9"/>
            <color indexed="81"/>
            <rFont val="Tahoma"/>
            <family val="2"/>
          </rPr>
          <t>Account_Balance_MTD(acctdept: {Map!H134})</t>
        </r>
      </text>
    </comment>
    <comment ref="J44" authorId="0" shapeId="0" xr:uid="{5EE6E527-3A23-457A-9264-035255020E24}">
      <text>
        <r>
          <rPr>
            <sz val="9"/>
            <color indexed="81"/>
            <rFont val="Tahoma"/>
            <family val="2"/>
          </rPr>
          <t>Account_Balance_MTD(acctdept: {Map!I134})</t>
        </r>
      </text>
    </comment>
    <comment ref="K44" authorId="0" shapeId="0" xr:uid="{FE06352F-C16B-4FFC-8E7C-F1C1C7FDAE58}">
      <text>
        <r>
          <rPr>
            <sz val="9"/>
            <color indexed="81"/>
            <rFont val="Tahoma"/>
            <family val="2"/>
          </rPr>
          <t>Account_Balance_MTD(acctdept: {Map!J134})</t>
        </r>
      </text>
    </comment>
    <comment ref="L44" authorId="0" shapeId="0" xr:uid="{8D0D22C0-48DC-476B-80D8-41C4907254B6}">
      <text>
        <r>
          <rPr>
            <sz val="9"/>
            <color indexed="81"/>
            <rFont val="Tahoma"/>
            <family val="2"/>
          </rPr>
          <t>Account_Balance_MTD(acctdept: {Map!K134})</t>
        </r>
      </text>
    </comment>
    <comment ref="M44" authorId="0" shapeId="0" xr:uid="{B30458DD-6632-454B-BDA9-D5A25AEBE8BB}">
      <text>
        <r>
          <rPr>
            <sz val="9"/>
            <color indexed="81"/>
            <rFont val="Tahoma"/>
            <family val="2"/>
          </rPr>
          <t>Account_Balance_MTD(acctdept: {Map!L134})</t>
        </r>
      </text>
    </comment>
    <comment ref="D45" authorId="0" shapeId="0" xr:uid="{0A5F76B6-8578-4021-A517-4122D3B14393}">
      <text>
        <r>
          <rPr>
            <sz val="9"/>
            <color indexed="81"/>
            <rFont val="Tahoma"/>
            <family val="2"/>
          </rPr>
          <t>Account_Balance_MTD(acctdept: {Map!C135})</t>
        </r>
      </text>
    </comment>
    <comment ref="E45" authorId="0" shapeId="0" xr:uid="{34CA4F0A-BF80-4DFC-A006-BA1615BE32F2}">
      <text>
        <r>
          <rPr>
            <sz val="9"/>
            <color indexed="81"/>
            <rFont val="Tahoma"/>
            <family val="2"/>
          </rPr>
          <t>Account_Balance_MTD(acctdept: {Map!D135})</t>
        </r>
      </text>
    </comment>
    <comment ref="F45" authorId="0" shapeId="0" xr:uid="{93D0B616-0456-4ACD-A42D-F7780CC5FC96}">
      <text>
        <r>
          <rPr>
            <sz val="9"/>
            <color indexed="81"/>
            <rFont val="Tahoma"/>
            <family val="2"/>
          </rPr>
          <t>Account_Balance_MTD(acctdept: {Map!E135})</t>
        </r>
      </text>
    </comment>
    <comment ref="G45" authorId="0" shapeId="0" xr:uid="{1D9517A3-3CD1-4DEA-8356-CF9ECD4094E9}">
      <text>
        <r>
          <rPr>
            <sz val="9"/>
            <color indexed="81"/>
            <rFont val="Tahoma"/>
            <family val="2"/>
          </rPr>
          <t>Account_Balance_MTD(acctdept: {Map!F135})</t>
        </r>
      </text>
    </comment>
    <comment ref="H45" authorId="0" shapeId="0" xr:uid="{3B10C6DB-E90D-4F4C-89F2-179A6D41701B}">
      <text>
        <r>
          <rPr>
            <sz val="9"/>
            <color indexed="81"/>
            <rFont val="Tahoma"/>
            <family val="2"/>
          </rPr>
          <t>Account_Balance_MTD(acctdept: {Map!G135})</t>
        </r>
      </text>
    </comment>
    <comment ref="I45" authorId="0" shapeId="0" xr:uid="{0257C064-DFEB-46E9-8B6E-39A5E5900F4F}">
      <text>
        <r>
          <rPr>
            <sz val="9"/>
            <color indexed="81"/>
            <rFont val="Tahoma"/>
            <family val="2"/>
          </rPr>
          <t>Account_Balance_MTD(acctdept: {Map!H135})</t>
        </r>
      </text>
    </comment>
    <comment ref="J45" authorId="0" shapeId="0" xr:uid="{882F1E1E-867B-48FF-BFF8-26CC48930653}">
      <text>
        <r>
          <rPr>
            <sz val="9"/>
            <color indexed="81"/>
            <rFont val="Tahoma"/>
            <family val="2"/>
          </rPr>
          <t>Account_Balance_MTD(acctdept: {Map!I135})</t>
        </r>
      </text>
    </comment>
    <comment ref="K45" authorId="0" shapeId="0" xr:uid="{CD9929B9-452B-4C74-AF42-9310F15DA3AF}">
      <text>
        <r>
          <rPr>
            <sz val="9"/>
            <color indexed="81"/>
            <rFont val="Tahoma"/>
            <family val="2"/>
          </rPr>
          <t>Account_Balance_MTD(acctdept: {Map!J135})</t>
        </r>
      </text>
    </comment>
    <comment ref="L45" authorId="0" shapeId="0" xr:uid="{71E56CA1-6D93-48BE-A39E-9B5A5D834924}">
      <text>
        <r>
          <rPr>
            <sz val="9"/>
            <color indexed="81"/>
            <rFont val="Tahoma"/>
            <family val="2"/>
          </rPr>
          <t>Account_Balance_MTD(acctdept: {Map!K135})</t>
        </r>
      </text>
    </comment>
    <comment ref="M45" authorId="0" shapeId="0" xr:uid="{CD0FF22B-4D3F-4AB8-9EE4-9D942BC20285}">
      <text>
        <r>
          <rPr>
            <sz val="9"/>
            <color indexed="81"/>
            <rFont val="Tahoma"/>
            <family val="2"/>
          </rPr>
          <t>Account_Balance_MTD(acctdept: {Map!L135})</t>
        </r>
      </text>
    </comment>
    <comment ref="D46" authorId="0" shapeId="0" xr:uid="{64AF0BF9-216C-444F-8DAE-DFF2326911A2}">
      <text>
        <r>
          <rPr>
            <sz val="9"/>
            <color indexed="81"/>
            <rFont val="Tahoma"/>
            <family val="2"/>
          </rPr>
          <t>Account_Balance_MTD(acctdept: {Map!C136})</t>
        </r>
      </text>
    </comment>
    <comment ref="E46" authorId="0" shapeId="0" xr:uid="{8C504DE2-5500-432A-B19F-06423620212B}">
      <text>
        <r>
          <rPr>
            <sz val="9"/>
            <color indexed="81"/>
            <rFont val="Tahoma"/>
            <family val="2"/>
          </rPr>
          <t>Account_Balance_MTD(acctdept: {Map!D136})</t>
        </r>
      </text>
    </comment>
    <comment ref="F46" authorId="0" shapeId="0" xr:uid="{F2948CBA-B942-4BDD-856A-E1ADFCD8461C}">
      <text>
        <r>
          <rPr>
            <sz val="9"/>
            <color indexed="81"/>
            <rFont val="Tahoma"/>
            <family val="2"/>
          </rPr>
          <t>Account_Balance_MTD(acctdept: {Map!E136})</t>
        </r>
      </text>
    </comment>
    <comment ref="G46" authorId="0" shapeId="0" xr:uid="{097072DF-0835-4A31-9F36-9275AA3E86EF}">
      <text>
        <r>
          <rPr>
            <sz val="9"/>
            <color indexed="81"/>
            <rFont val="Tahoma"/>
            <family val="2"/>
          </rPr>
          <t>Account_Balance_MTD(acctdept: {Map!F136})</t>
        </r>
      </text>
    </comment>
    <comment ref="H46" authorId="0" shapeId="0" xr:uid="{DF9DD03E-62DB-42B5-B542-93AE7EA39FA9}">
      <text>
        <r>
          <rPr>
            <sz val="9"/>
            <color indexed="81"/>
            <rFont val="Tahoma"/>
            <family val="2"/>
          </rPr>
          <t>Account_Balance_MTD(acctdept: {Map!G136})</t>
        </r>
      </text>
    </comment>
    <comment ref="I46" authorId="0" shapeId="0" xr:uid="{48001B73-2F37-42D6-BF59-F28AACA2E27D}">
      <text>
        <r>
          <rPr>
            <sz val="9"/>
            <color indexed="81"/>
            <rFont val="Tahoma"/>
            <family val="2"/>
          </rPr>
          <t>Account_Balance_MTD(acctdept: {Map!H136})</t>
        </r>
      </text>
    </comment>
    <comment ref="J46" authorId="0" shapeId="0" xr:uid="{FB30374F-088E-4622-BC9F-705D27A6B8FC}">
      <text>
        <r>
          <rPr>
            <sz val="9"/>
            <color indexed="81"/>
            <rFont val="Tahoma"/>
            <family val="2"/>
          </rPr>
          <t>Account_Balance_MTD(acctdept: {Map!I136})</t>
        </r>
      </text>
    </comment>
    <comment ref="K46" authorId="0" shapeId="0" xr:uid="{83CA253C-F800-43B4-9362-E74A11067F7A}">
      <text>
        <r>
          <rPr>
            <sz val="9"/>
            <color indexed="81"/>
            <rFont val="Tahoma"/>
            <family val="2"/>
          </rPr>
          <t>Account_Balance_MTD(acctdept: {Map!J136})</t>
        </r>
      </text>
    </comment>
    <comment ref="L46" authorId="0" shapeId="0" xr:uid="{6DDCC247-1B97-4D57-B719-D2D22151536C}">
      <text>
        <r>
          <rPr>
            <sz val="9"/>
            <color indexed="81"/>
            <rFont val="Tahoma"/>
            <family val="2"/>
          </rPr>
          <t>Account_Balance_MTD(acctdept: {Map!K136})</t>
        </r>
      </text>
    </comment>
    <comment ref="M46" authorId="0" shapeId="0" xr:uid="{834C6146-F3B1-4D95-9F02-909446F95E0A}">
      <text>
        <r>
          <rPr>
            <sz val="9"/>
            <color indexed="81"/>
            <rFont val="Tahoma"/>
            <family val="2"/>
          </rPr>
          <t>Account_Balance_MTD(acctdept: {Map!L136})</t>
        </r>
      </text>
    </comment>
    <comment ref="D47" authorId="0" shapeId="0" xr:uid="{E83580F7-134E-4F1B-A7F6-7092F9AD9BE6}">
      <text>
        <r>
          <rPr>
            <sz val="9"/>
            <color indexed="81"/>
            <rFont val="Tahoma"/>
            <family val="2"/>
          </rPr>
          <t>Account_Balance_MTD(acctdept: {Map!C137})</t>
        </r>
      </text>
    </comment>
    <comment ref="E47" authorId="0" shapeId="0" xr:uid="{E60ACDF6-B618-4CB2-B88F-5E36DED26125}">
      <text>
        <r>
          <rPr>
            <sz val="9"/>
            <color indexed="81"/>
            <rFont val="Tahoma"/>
            <family val="2"/>
          </rPr>
          <t>Account_Balance_MTD(acctdept: {Map!D137})</t>
        </r>
      </text>
    </comment>
    <comment ref="F47" authorId="0" shapeId="0" xr:uid="{938AB97F-B05F-4F89-81C0-AECD1CBD0C14}">
      <text>
        <r>
          <rPr>
            <sz val="9"/>
            <color indexed="81"/>
            <rFont val="Tahoma"/>
            <family val="2"/>
          </rPr>
          <t>Account_Balance_MTD(acctdept: {Map!E137})</t>
        </r>
      </text>
    </comment>
    <comment ref="G47" authorId="0" shapeId="0" xr:uid="{DB81189F-F726-4B10-904A-83BDCB47DA83}">
      <text>
        <r>
          <rPr>
            <sz val="9"/>
            <color indexed="81"/>
            <rFont val="Tahoma"/>
            <family val="2"/>
          </rPr>
          <t>Account_Balance_MTD(acctdept: {Map!F137})</t>
        </r>
      </text>
    </comment>
    <comment ref="H47" authorId="0" shapeId="0" xr:uid="{F908B7B3-C376-4CFC-9C0F-9E08A641D0E0}">
      <text>
        <r>
          <rPr>
            <sz val="9"/>
            <color indexed="81"/>
            <rFont val="Tahoma"/>
            <family val="2"/>
          </rPr>
          <t>Account_Balance_MTD(acctdept: {Map!G137})</t>
        </r>
      </text>
    </comment>
    <comment ref="I47" authorId="0" shapeId="0" xr:uid="{E3E90D5B-F15A-4642-AD4D-B63A334C7F4E}">
      <text>
        <r>
          <rPr>
            <sz val="9"/>
            <color indexed="81"/>
            <rFont val="Tahoma"/>
            <family val="2"/>
          </rPr>
          <t>Account_Balance_MTD(acctdept: {Map!H137})</t>
        </r>
      </text>
    </comment>
    <comment ref="J47" authorId="0" shapeId="0" xr:uid="{7A1355DC-82DA-417C-91C0-EA9C109EF24E}">
      <text>
        <r>
          <rPr>
            <sz val="9"/>
            <color indexed="81"/>
            <rFont val="Tahoma"/>
            <family val="2"/>
          </rPr>
          <t>Account_Balance_MTD(acctdept: {Map!I137})</t>
        </r>
      </text>
    </comment>
    <comment ref="K47" authorId="0" shapeId="0" xr:uid="{FDD556C0-B7D4-414B-B6AE-C397CBFC7D81}">
      <text>
        <r>
          <rPr>
            <sz val="9"/>
            <color indexed="81"/>
            <rFont val="Tahoma"/>
            <family val="2"/>
          </rPr>
          <t>Account_Balance_MTD(acctdept: {Map!J137})</t>
        </r>
      </text>
    </comment>
    <comment ref="L47" authorId="0" shapeId="0" xr:uid="{B042F9A6-396C-4BA6-BA12-60FAD4A36F07}">
      <text>
        <r>
          <rPr>
            <sz val="9"/>
            <color indexed="81"/>
            <rFont val="Tahoma"/>
            <family val="2"/>
          </rPr>
          <t>Account_Balance_MTD(acctdept: {Map!K137})</t>
        </r>
      </text>
    </comment>
    <comment ref="M47" authorId="0" shapeId="0" xr:uid="{ECE27C48-EF09-4F8E-9E40-C458C4A2550A}">
      <text>
        <r>
          <rPr>
            <sz val="9"/>
            <color indexed="81"/>
            <rFont val="Tahoma"/>
            <family val="2"/>
          </rPr>
          <t>Account_Balance_MTD(acctdept: {Map!L137})</t>
        </r>
      </text>
    </comment>
    <comment ref="D48" authorId="0" shapeId="0" xr:uid="{C52DCCB1-CAAA-401C-9A6C-7089C1DC13D6}">
      <text>
        <r>
          <rPr>
            <sz val="9"/>
            <color indexed="81"/>
            <rFont val="Tahoma"/>
            <family val="2"/>
          </rPr>
          <t>Account_Balance_MTD(acctdept: {Map!C138})</t>
        </r>
      </text>
    </comment>
    <comment ref="E48" authorId="0" shapeId="0" xr:uid="{F68074E3-438F-480F-A74C-3F5CFCE60FE5}">
      <text>
        <r>
          <rPr>
            <sz val="9"/>
            <color indexed="81"/>
            <rFont val="Tahoma"/>
            <family val="2"/>
          </rPr>
          <t>Account_Balance_MTD(acctdept: {Map!D138})</t>
        </r>
      </text>
    </comment>
    <comment ref="F48" authorId="0" shapeId="0" xr:uid="{63428252-4C63-4EB8-8502-DEBDB12901A4}">
      <text>
        <r>
          <rPr>
            <sz val="9"/>
            <color indexed="81"/>
            <rFont val="Tahoma"/>
            <family val="2"/>
          </rPr>
          <t>Account_Balance_MTD(acctdept: {Map!E138})</t>
        </r>
      </text>
    </comment>
    <comment ref="G48" authorId="0" shapeId="0" xr:uid="{3422DF81-C5E4-4442-9C25-8D41B3A59693}">
      <text>
        <r>
          <rPr>
            <sz val="9"/>
            <color indexed="81"/>
            <rFont val="Tahoma"/>
            <family val="2"/>
          </rPr>
          <t>Account_Balance_MTD(acctdept: {Map!F138})</t>
        </r>
      </text>
    </comment>
    <comment ref="H48" authorId="0" shapeId="0" xr:uid="{9ED46203-8627-4003-973D-88DF323C4A6D}">
      <text>
        <r>
          <rPr>
            <sz val="9"/>
            <color indexed="81"/>
            <rFont val="Tahoma"/>
            <family val="2"/>
          </rPr>
          <t>Account_Balance_MTD(acctdept: {Map!G138})</t>
        </r>
      </text>
    </comment>
    <comment ref="I48" authorId="0" shapeId="0" xr:uid="{E5573A57-EAFE-4AED-89C2-F35A19AD53FB}">
      <text>
        <r>
          <rPr>
            <sz val="9"/>
            <color indexed="81"/>
            <rFont val="Tahoma"/>
            <family val="2"/>
          </rPr>
          <t>Account_Balance_MTD(acctdept: {Map!H138})</t>
        </r>
      </text>
    </comment>
    <comment ref="J48" authorId="0" shapeId="0" xr:uid="{D479FE5E-1C52-4D48-A478-BD6DF8C898AA}">
      <text>
        <r>
          <rPr>
            <sz val="9"/>
            <color indexed="81"/>
            <rFont val="Tahoma"/>
            <family val="2"/>
          </rPr>
          <t>Account_Balance_MTD(acctdept: {Map!I138})</t>
        </r>
      </text>
    </comment>
    <comment ref="K48" authorId="0" shapeId="0" xr:uid="{24C9B34F-C876-487D-B58B-4071A519C7E3}">
      <text>
        <r>
          <rPr>
            <sz val="9"/>
            <color indexed="81"/>
            <rFont val="Tahoma"/>
            <family val="2"/>
          </rPr>
          <t>Account_Balance_MTD(acctdept: {Map!J138})</t>
        </r>
      </text>
    </comment>
    <comment ref="L48" authorId="0" shapeId="0" xr:uid="{A514B7C2-23E4-40D2-80B1-A1AD342D6BB3}">
      <text>
        <r>
          <rPr>
            <sz val="9"/>
            <color indexed="81"/>
            <rFont val="Tahoma"/>
            <family val="2"/>
          </rPr>
          <t>Account_Balance_MTD(acctdept: {Map!K138})</t>
        </r>
      </text>
    </comment>
    <comment ref="M48" authorId="0" shapeId="0" xr:uid="{35C31A00-B621-4F38-8B47-EA32E0E77C76}">
      <text>
        <r>
          <rPr>
            <sz val="9"/>
            <color indexed="81"/>
            <rFont val="Tahoma"/>
            <family val="2"/>
          </rPr>
          <t>Account_Balance_MTD(acctdept: {Map!L138})</t>
        </r>
      </text>
    </comment>
    <comment ref="D49" authorId="0" shapeId="0" xr:uid="{D032E88E-14F0-4CC0-9DA3-6A7D0E3AAAFE}">
      <text>
        <r>
          <rPr>
            <sz val="9"/>
            <color indexed="81"/>
            <rFont val="Tahoma"/>
            <family val="2"/>
          </rPr>
          <t>Account_Balance_MTD(acctdept: {Map!C139})</t>
        </r>
      </text>
    </comment>
    <comment ref="E49" authorId="0" shapeId="0" xr:uid="{A674A410-9C06-4255-82C5-1B3241304BDB}">
      <text>
        <r>
          <rPr>
            <sz val="9"/>
            <color indexed="81"/>
            <rFont val="Tahoma"/>
            <family val="2"/>
          </rPr>
          <t>Account_Balance_MTD(acctdept: {Map!D139})</t>
        </r>
      </text>
    </comment>
    <comment ref="F49" authorId="0" shapeId="0" xr:uid="{DC78C16B-A387-485D-BC1F-14FD52218DEE}">
      <text>
        <r>
          <rPr>
            <sz val="9"/>
            <color indexed="81"/>
            <rFont val="Tahoma"/>
            <family val="2"/>
          </rPr>
          <t>Account_Balance_MTD(acctdept: {Map!E139})</t>
        </r>
      </text>
    </comment>
    <comment ref="G49" authorId="0" shapeId="0" xr:uid="{E7C42CD5-879F-4FA6-9D36-5E996B700291}">
      <text>
        <r>
          <rPr>
            <sz val="9"/>
            <color indexed="81"/>
            <rFont val="Tahoma"/>
            <family val="2"/>
          </rPr>
          <t>Account_Balance_MTD(acctdept: {Map!F139})</t>
        </r>
      </text>
    </comment>
    <comment ref="H49" authorId="0" shapeId="0" xr:uid="{3ADE2112-FD57-4319-939A-7803D360A3DA}">
      <text>
        <r>
          <rPr>
            <sz val="9"/>
            <color indexed="81"/>
            <rFont val="Tahoma"/>
            <family val="2"/>
          </rPr>
          <t>Account_Balance_MTD(acctdept: {Map!G139})</t>
        </r>
      </text>
    </comment>
    <comment ref="I49" authorId="0" shapeId="0" xr:uid="{C4196423-BFE2-4A56-BCFC-737AE8D7031D}">
      <text>
        <r>
          <rPr>
            <sz val="9"/>
            <color indexed="81"/>
            <rFont val="Tahoma"/>
            <family val="2"/>
          </rPr>
          <t>Account_Balance_MTD(acctdept: {Map!H139})</t>
        </r>
      </text>
    </comment>
    <comment ref="J49" authorId="0" shapeId="0" xr:uid="{8EFFCFEF-F866-4B76-A0B9-9330C957758E}">
      <text>
        <r>
          <rPr>
            <sz val="9"/>
            <color indexed="81"/>
            <rFont val="Tahoma"/>
            <family val="2"/>
          </rPr>
          <t>Account_Balance_MTD(acctdept: {Map!I139})</t>
        </r>
      </text>
    </comment>
    <comment ref="K49" authorId="0" shapeId="0" xr:uid="{C0BF6559-9DB9-4233-99C5-4FDB097870EF}">
      <text>
        <r>
          <rPr>
            <sz val="9"/>
            <color indexed="81"/>
            <rFont val="Tahoma"/>
            <family val="2"/>
          </rPr>
          <t>Account_Balance_MTD(acctdept: {Map!J139})</t>
        </r>
      </text>
    </comment>
    <comment ref="L49" authorId="0" shapeId="0" xr:uid="{FCD0077C-0307-45B9-BF0A-3A2BCBFB4906}">
      <text>
        <r>
          <rPr>
            <sz val="9"/>
            <color indexed="81"/>
            <rFont val="Tahoma"/>
            <family val="2"/>
          </rPr>
          <t>Account_Balance_MTD(acctdept: {Map!K139})</t>
        </r>
      </text>
    </comment>
    <comment ref="M49" authorId="0" shapeId="0" xr:uid="{4F5AAF40-6FF1-4017-B8D9-134B839B1954}">
      <text>
        <r>
          <rPr>
            <sz val="9"/>
            <color indexed="81"/>
            <rFont val="Tahoma"/>
            <family val="2"/>
          </rPr>
          <t>Account_Balance_MTD(acctdept: {Map!L139})</t>
        </r>
      </text>
    </comment>
    <comment ref="D50" authorId="0" shapeId="0" xr:uid="{D125EC41-C66D-40EA-998D-12DBEC81F172}">
      <text>
        <r>
          <rPr>
            <sz val="9"/>
            <color indexed="81"/>
            <rFont val="Tahoma"/>
            <family val="2"/>
          </rPr>
          <t>Account_Balance_MTD(acctdept: {Map!C140})</t>
        </r>
      </text>
    </comment>
    <comment ref="E50" authorId="0" shapeId="0" xr:uid="{61F7214A-6792-406F-BCF3-7583CF6C2DCC}">
      <text>
        <r>
          <rPr>
            <sz val="9"/>
            <color indexed="81"/>
            <rFont val="Tahoma"/>
            <family val="2"/>
          </rPr>
          <t>Account_Balance_MTD(acctdept: {Map!D140})</t>
        </r>
      </text>
    </comment>
    <comment ref="F50" authorId="0" shapeId="0" xr:uid="{6683844C-6B3D-4242-9D77-AFDEF812C4A4}">
      <text>
        <r>
          <rPr>
            <sz val="9"/>
            <color indexed="81"/>
            <rFont val="Tahoma"/>
            <family val="2"/>
          </rPr>
          <t>Account_Balance_MTD(acctdept: {Map!E140})</t>
        </r>
      </text>
    </comment>
    <comment ref="G50" authorId="0" shapeId="0" xr:uid="{1DE440E2-1D9C-4ED3-8101-5C8C42FE92AA}">
      <text>
        <r>
          <rPr>
            <sz val="9"/>
            <color indexed="81"/>
            <rFont val="Tahoma"/>
            <family val="2"/>
          </rPr>
          <t>Account_Balance_MTD(acctdept: {Map!F140})</t>
        </r>
      </text>
    </comment>
    <comment ref="H50" authorId="0" shapeId="0" xr:uid="{82890377-8514-4FAC-B68F-AA3D01D9A2E0}">
      <text>
        <r>
          <rPr>
            <sz val="9"/>
            <color indexed="81"/>
            <rFont val="Tahoma"/>
            <family val="2"/>
          </rPr>
          <t>Account_Balance_MTD(acctdept: {Map!G140})</t>
        </r>
      </text>
    </comment>
    <comment ref="I50" authorId="0" shapeId="0" xr:uid="{AD130E29-2C66-4E65-B667-DF58664232DB}">
      <text>
        <r>
          <rPr>
            <sz val="9"/>
            <color indexed="81"/>
            <rFont val="Tahoma"/>
            <family val="2"/>
          </rPr>
          <t>Account_Balance_MTD(acctdept: {Map!H140})</t>
        </r>
      </text>
    </comment>
    <comment ref="J50" authorId="0" shapeId="0" xr:uid="{A7E78292-E7D5-41FD-83A1-F5B88C5FFEA2}">
      <text>
        <r>
          <rPr>
            <sz val="9"/>
            <color indexed="81"/>
            <rFont val="Tahoma"/>
            <family val="2"/>
          </rPr>
          <t>Account_Balance_MTD(acctdept: {Map!I140})</t>
        </r>
      </text>
    </comment>
    <comment ref="K50" authorId="0" shapeId="0" xr:uid="{C9FD9234-C3DC-4C2F-A72D-9A8B3F878FDB}">
      <text>
        <r>
          <rPr>
            <sz val="9"/>
            <color indexed="81"/>
            <rFont val="Tahoma"/>
            <family val="2"/>
          </rPr>
          <t>Account_Balance_MTD(acctdept: {Map!J140})</t>
        </r>
      </text>
    </comment>
    <comment ref="L50" authorId="0" shapeId="0" xr:uid="{FF5F3BB8-D159-4825-BA29-821F4D18901C}">
      <text>
        <r>
          <rPr>
            <sz val="9"/>
            <color indexed="81"/>
            <rFont val="Tahoma"/>
            <family val="2"/>
          </rPr>
          <t>Account_Balance_MTD(acctdept: {Map!K140})</t>
        </r>
      </text>
    </comment>
    <comment ref="M50" authorId="0" shapeId="0" xr:uid="{14BA5935-6CB7-48AD-A228-8E2A02C3C4EB}">
      <text>
        <r>
          <rPr>
            <sz val="9"/>
            <color indexed="81"/>
            <rFont val="Tahoma"/>
            <family val="2"/>
          </rPr>
          <t>Account_Balance_MTD(acctdept: {Map!L140})</t>
        </r>
      </text>
    </comment>
    <comment ref="D51" authorId="0" shapeId="0" xr:uid="{499BA78F-2489-4BE2-9BFA-44D1CDB0FBD7}">
      <text>
        <r>
          <rPr>
            <sz val="9"/>
            <color indexed="81"/>
            <rFont val="Tahoma"/>
            <family val="2"/>
          </rPr>
          <t>Account_Balance_MTD(acctdept: {Map!C141})</t>
        </r>
      </text>
    </comment>
    <comment ref="E51" authorId="0" shapeId="0" xr:uid="{36B4A467-42B5-4B01-A472-F1476EE24E3F}">
      <text>
        <r>
          <rPr>
            <sz val="9"/>
            <color indexed="81"/>
            <rFont val="Tahoma"/>
            <family val="2"/>
          </rPr>
          <t>Account_Balance_MTD(acctdept: {Map!D141})</t>
        </r>
      </text>
    </comment>
    <comment ref="F51" authorId="0" shapeId="0" xr:uid="{5F750B35-DED6-416B-98B7-2B7F04F0D1E7}">
      <text>
        <r>
          <rPr>
            <sz val="9"/>
            <color indexed="81"/>
            <rFont val="Tahoma"/>
            <family val="2"/>
          </rPr>
          <t>Account_Balance_MTD(acctdept: {Map!E141})</t>
        </r>
      </text>
    </comment>
    <comment ref="G51" authorId="0" shapeId="0" xr:uid="{A923B0A7-50BE-4F38-89F9-1B09379CF719}">
      <text>
        <r>
          <rPr>
            <sz val="9"/>
            <color indexed="81"/>
            <rFont val="Tahoma"/>
            <family val="2"/>
          </rPr>
          <t>Account_Balance_MTD(acctdept: {Map!F141})</t>
        </r>
      </text>
    </comment>
    <comment ref="H51" authorId="0" shapeId="0" xr:uid="{3AD31B71-5CC7-456F-ABE8-6A99867DECE1}">
      <text>
        <r>
          <rPr>
            <sz val="9"/>
            <color indexed="81"/>
            <rFont val="Tahoma"/>
            <family val="2"/>
          </rPr>
          <t>Account_Balance_MTD(acctdept: {Map!G141})</t>
        </r>
      </text>
    </comment>
    <comment ref="I51" authorId="0" shapeId="0" xr:uid="{94C5633A-4D16-490F-A7B2-DA39E0952576}">
      <text>
        <r>
          <rPr>
            <sz val="9"/>
            <color indexed="81"/>
            <rFont val="Tahoma"/>
            <family val="2"/>
          </rPr>
          <t>Account_Balance_MTD(acctdept: {Map!H141})</t>
        </r>
      </text>
    </comment>
    <comment ref="J51" authorId="0" shapeId="0" xr:uid="{7CE161CC-5BBC-4B29-8540-CED14E65199A}">
      <text>
        <r>
          <rPr>
            <sz val="9"/>
            <color indexed="81"/>
            <rFont val="Tahoma"/>
            <family val="2"/>
          </rPr>
          <t>Account_Balance_MTD(acctdept: {Map!I141})</t>
        </r>
      </text>
    </comment>
    <comment ref="K51" authorId="0" shapeId="0" xr:uid="{A31D91C3-EA1E-491E-B00D-796F9711061A}">
      <text>
        <r>
          <rPr>
            <sz val="9"/>
            <color indexed="81"/>
            <rFont val="Tahoma"/>
            <family val="2"/>
          </rPr>
          <t>Account_Balance_MTD(acctdept: {Map!J141})</t>
        </r>
      </text>
    </comment>
    <comment ref="L51" authorId="0" shapeId="0" xr:uid="{C0C98DD4-6C5A-4091-BAF1-2919BA63E9EF}">
      <text>
        <r>
          <rPr>
            <sz val="9"/>
            <color indexed="81"/>
            <rFont val="Tahoma"/>
            <family val="2"/>
          </rPr>
          <t>Account_Balance_MTD(acctdept: {Map!K141})</t>
        </r>
      </text>
    </comment>
    <comment ref="M51" authorId="0" shapeId="0" xr:uid="{0C6D753F-284F-4A3D-9F9C-D2855167DAF8}">
      <text>
        <r>
          <rPr>
            <sz val="9"/>
            <color indexed="81"/>
            <rFont val="Tahoma"/>
            <family val="2"/>
          </rPr>
          <t>Account_Balance_MTD(acctdept: {Map!L141})</t>
        </r>
      </text>
    </comment>
    <comment ref="D52" authorId="0" shapeId="0" xr:uid="{33849BF8-9D98-43C5-9354-55104FB2D1B7}">
      <text>
        <r>
          <rPr>
            <sz val="9"/>
            <color indexed="81"/>
            <rFont val="Tahoma"/>
            <family val="2"/>
          </rPr>
          <t>Account_Balance_MTD(acctdept: {Map!C142})</t>
        </r>
      </text>
    </comment>
    <comment ref="E52" authorId="0" shapeId="0" xr:uid="{7BF743A4-0046-43BA-A1B0-374C7EB6FA5F}">
      <text>
        <r>
          <rPr>
            <sz val="9"/>
            <color indexed="81"/>
            <rFont val="Tahoma"/>
            <family val="2"/>
          </rPr>
          <t>Account_Balance_MTD(acctdept: {Map!D142})</t>
        </r>
      </text>
    </comment>
    <comment ref="F52" authorId="0" shapeId="0" xr:uid="{200DD171-62B0-4639-A294-66752C9724C1}">
      <text>
        <r>
          <rPr>
            <sz val="9"/>
            <color indexed="81"/>
            <rFont val="Tahoma"/>
            <family val="2"/>
          </rPr>
          <t>Account_Balance_MTD(acctdept: {Map!E142})</t>
        </r>
      </text>
    </comment>
    <comment ref="G52" authorId="0" shapeId="0" xr:uid="{22BD85B2-D104-47F5-A95F-B32573206245}">
      <text>
        <r>
          <rPr>
            <sz val="9"/>
            <color indexed="81"/>
            <rFont val="Tahoma"/>
            <family val="2"/>
          </rPr>
          <t>Account_Balance_MTD(acctdept: {Map!F142})</t>
        </r>
      </text>
    </comment>
    <comment ref="H52" authorId="0" shapeId="0" xr:uid="{0060AECA-4E08-443C-88D3-048457324634}">
      <text>
        <r>
          <rPr>
            <sz val="9"/>
            <color indexed="81"/>
            <rFont val="Tahoma"/>
            <family val="2"/>
          </rPr>
          <t>Account_Balance_MTD(acctdept: {Map!G142})</t>
        </r>
      </text>
    </comment>
    <comment ref="I52" authorId="0" shapeId="0" xr:uid="{A6D97D40-821A-46E8-9ED5-807FAEE0482A}">
      <text>
        <r>
          <rPr>
            <sz val="9"/>
            <color indexed="81"/>
            <rFont val="Tahoma"/>
            <family val="2"/>
          </rPr>
          <t>Account_Balance_MTD(acctdept: {Map!H142})</t>
        </r>
      </text>
    </comment>
    <comment ref="J52" authorId="0" shapeId="0" xr:uid="{BE7E06F4-E18A-4B2F-AC51-17681C98F51B}">
      <text>
        <r>
          <rPr>
            <sz val="9"/>
            <color indexed="81"/>
            <rFont val="Tahoma"/>
            <family val="2"/>
          </rPr>
          <t>Account_Balance_MTD(acctdept: {Map!I142})</t>
        </r>
      </text>
    </comment>
    <comment ref="K52" authorId="0" shapeId="0" xr:uid="{C1D94F64-FC6D-4503-8173-A341A8E5AD53}">
      <text>
        <r>
          <rPr>
            <sz val="9"/>
            <color indexed="81"/>
            <rFont val="Tahoma"/>
            <family val="2"/>
          </rPr>
          <t>Account_Balance_MTD(acctdept: {Map!J142})</t>
        </r>
      </text>
    </comment>
    <comment ref="L52" authorId="0" shapeId="0" xr:uid="{EA30A733-5EA3-4908-AA52-AC8B6E7937F3}">
      <text>
        <r>
          <rPr>
            <sz val="9"/>
            <color indexed="81"/>
            <rFont val="Tahoma"/>
            <family val="2"/>
          </rPr>
          <t>Account_Balance_MTD(acctdept: {Map!K142})</t>
        </r>
      </text>
    </comment>
    <comment ref="M52" authorId="0" shapeId="0" xr:uid="{B93D6F60-8140-454B-A56B-950AA8F42AA0}">
      <text>
        <r>
          <rPr>
            <sz val="9"/>
            <color indexed="81"/>
            <rFont val="Tahoma"/>
            <family val="2"/>
          </rPr>
          <t>Account_Balance_MTD(acctdept: {Map!L142})</t>
        </r>
      </text>
    </comment>
    <comment ref="D53" authorId="0" shapeId="0" xr:uid="{68D0E656-13E2-4B6F-B303-3CC9C9F005F2}">
      <text>
        <r>
          <rPr>
            <sz val="9"/>
            <color indexed="81"/>
            <rFont val="Tahoma"/>
            <family val="2"/>
          </rPr>
          <t>Account_Balance_MTD(acctdept: {Map!C143})</t>
        </r>
      </text>
    </comment>
    <comment ref="E53" authorId="0" shapeId="0" xr:uid="{1E84B976-E629-497B-A740-F41DDAC07F7F}">
      <text>
        <r>
          <rPr>
            <sz val="9"/>
            <color indexed="81"/>
            <rFont val="Tahoma"/>
            <family val="2"/>
          </rPr>
          <t>Account_Balance_MTD(acctdept: {Map!D143})</t>
        </r>
      </text>
    </comment>
    <comment ref="F53" authorId="0" shapeId="0" xr:uid="{798E2927-C7CF-4E7C-A58B-DB382A2F05ED}">
      <text>
        <r>
          <rPr>
            <sz val="9"/>
            <color indexed="81"/>
            <rFont val="Tahoma"/>
            <family val="2"/>
          </rPr>
          <t>Account_Balance_MTD(acctdept: {Map!E143})</t>
        </r>
      </text>
    </comment>
    <comment ref="G53" authorId="0" shapeId="0" xr:uid="{D6944967-EEB1-40DE-B775-BC0BB72463C7}">
      <text>
        <r>
          <rPr>
            <sz val="9"/>
            <color indexed="81"/>
            <rFont val="Tahoma"/>
            <family val="2"/>
          </rPr>
          <t>Account_Balance_MTD(acctdept: {Map!F143})</t>
        </r>
      </text>
    </comment>
    <comment ref="H53" authorId="0" shapeId="0" xr:uid="{919AFF36-4FC5-43AB-B894-1A6F3FDA9C29}">
      <text>
        <r>
          <rPr>
            <sz val="9"/>
            <color indexed="81"/>
            <rFont val="Tahoma"/>
            <family val="2"/>
          </rPr>
          <t>Account_Balance_MTD(acctdept: {Map!G143})</t>
        </r>
      </text>
    </comment>
    <comment ref="I53" authorId="0" shapeId="0" xr:uid="{D444DF71-3E0F-4B48-91A7-5D9B1C73988A}">
      <text>
        <r>
          <rPr>
            <sz val="9"/>
            <color indexed="81"/>
            <rFont val="Tahoma"/>
            <family val="2"/>
          </rPr>
          <t>Account_Balance_MTD(acctdept: {Map!H143})</t>
        </r>
      </text>
    </comment>
    <comment ref="J53" authorId="0" shapeId="0" xr:uid="{54A63B8A-2FD3-4ABB-B399-CABB2E03D41A}">
      <text>
        <r>
          <rPr>
            <sz val="9"/>
            <color indexed="81"/>
            <rFont val="Tahoma"/>
            <family val="2"/>
          </rPr>
          <t>Account_Balance_MTD(acctdept: {Map!I143})</t>
        </r>
      </text>
    </comment>
    <comment ref="K53" authorId="0" shapeId="0" xr:uid="{1921E817-0265-489D-AE6C-65A553963661}">
      <text>
        <r>
          <rPr>
            <sz val="9"/>
            <color indexed="81"/>
            <rFont val="Tahoma"/>
            <family val="2"/>
          </rPr>
          <t>Account_Balance_MTD(acctdept: {Map!J143})</t>
        </r>
      </text>
    </comment>
    <comment ref="L53" authorId="0" shapeId="0" xr:uid="{76AD98B0-E2E6-4094-9A39-A4B9287B6DD2}">
      <text>
        <r>
          <rPr>
            <sz val="9"/>
            <color indexed="81"/>
            <rFont val="Tahoma"/>
            <family val="2"/>
          </rPr>
          <t>Account_Balance_MTD(acctdept: {Map!K143})</t>
        </r>
      </text>
    </comment>
    <comment ref="M53" authorId="0" shapeId="0" xr:uid="{3C16B9F9-18DE-4BFA-8005-B84151C425A0}">
      <text>
        <r>
          <rPr>
            <sz val="9"/>
            <color indexed="81"/>
            <rFont val="Tahoma"/>
            <family val="2"/>
          </rPr>
          <t>Account_Balance_MTD(acctdept: {Map!L143})</t>
        </r>
      </text>
    </comment>
    <comment ref="D54" authorId="0" shapeId="0" xr:uid="{C02A3B8C-69B3-493F-B03C-E8AF36327C13}">
      <text>
        <r>
          <rPr>
            <sz val="9"/>
            <color indexed="81"/>
            <rFont val="Tahoma"/>
            <family val="2"/>
          </rPr>
          <t>Account_Balance_MTD(acctdept: {Map!C144})</t>
        </r>
      </text>
    </comment>
    <comment ref="E54" authorId="0" shapeId="0" xr:uid="{CE1C78C2-33D1-43D2-A78B-218FFE2EF5E9}">
      <text>
        <r>
          <rPr>
            <sz val="9"/>
            <color indexed="81"/>
            <rFont val="Tahoma"/>
            <family val="2"/>
          </rPr>
          <t>Account_Balance_MTD(acctdept: {Map!D144})</t>
        </r>
      </text>
    </comment>
    <comment ref="F54" authorId="0" shapeId="0" xr:uid="{CEE7589D-1E39-4145-9C0A-4016892D30EE}">
      <text>
        <r>
          <rPr>
            <sz val="9"/>
            <color indexed="81"/>
            <rFont val="Tahoma"/>
            <family val="2"/>
          </rPr>
          <t>Account_Balance_MTD(acctdept: {Map!E144})</t>
        </r>
      </text>
    </comment>
    <comment ref="G54" authorId="0" shapeId="0" xr:uid="{051DC495-2E8D-4281-9440-7CA1E6D672C4}">
      <text>
        <r>
          <rPr>
            <sz val="9"/>
            <color indexed="81"/>
            <rFont val="Tahoma"/>
            <family val="2"/>
          </rPr>
          <t>Account_Balance_MTD(acctdept: {Map!F144})</t>
        </r>
      </text>
    </comment>
    <comment ref="H54" authorId="0" shapeId="0" xr:uid="{F944904A-F5BD-45B8-AA1A-1C3D3C26392B}">
      <text>
        <r>
          <rPr>
            <sz val="9"/>
            <color indexed="81"/>
            <rFont val="Tahoma"/>
            <family val="2"/>
          </rPr>
          <t>Account_Balance_MTD(acctdept: {Map!G144})</t>
        </r>
      </text>
    </comment>
    <comment ref="I54" authorId="0" shapeId="0" xr:uid="{F57B277B-BFAF-4379-9E2B-E89BF57452EE}">
      <text>
        <r>
          <rPr>
            <sz val="9"/>
            <color indexed="81"/>
            <rFont val="Tahoma"/>
            <family val="2"/>
          </rPr>
          <t>Account_Balance_MTD(acctdept: {Map!H144})</t>
        </r>
      </text>
    </comment>
    <comment ref="J54" authorId="0" shapeId="0" xr:uid="{6E7F82F5-B774-4C88-87E5-692368C07AEE}">
      <text>
        <r>
          <rPr>
            <sz val="9"/>
            <color indexed="81"/>
            <rFont val="Tahoma"/>
            <family val="2"/>
          </rPr>
          <t>Account_Balance_MTD(acctdept: {Map!I144})</t>
        </r>
      </text>
    </comment>
    <comment ref="K54" authorId="0" shapeId="0" xr:uid="{99759223-41D5-4E56-9526-85002A6A18E6}">
      <text>
        <r>
          <rPr>
            <sz val="9"/>
            <color indexed="81"/>
            <rFont val="Tahoma"/>
            <family val="2"/>
          </rPr>
          <t>Account_Balance_MTD(acctdept: {Map!J144})</t>
        </r>
      </text>
    </comment>
    <comment ref="L54" authorId="0" shapeId="0" xr:uid="{01A5E7CB-D58C-4C6C-8084-5A6F9D41EB1B}">
      <text>
        <r>
          <rPr>
            <sz val="9"/>
            <color indexed="81"/>
            <rFont val="Tahoma"/>
            <family val="2"/>
          </rPr>
          <t>Account_Balance_MTD(acctdept: {Map!K144})</t>
        </r>
      </text>
    </comment>
    <comment ref="M54" authorId="0" shapeId="0" xr:uid="{A6DA88A3-5526-4884-9081-17EFA029ED57}">
      <text>
        <r>
          <rPr>
            <sz val="9"/>
            <color indexed="81"/>
            <rFont val="Tahoma"/>
            <family val="2"/>
          </rPr>
          <t>Account_Balance_MTD(acctdept: {Map!L144})</t>
        </r>
      </text>
    </comment>
    <comment ref="D55" authorId="0" shapeId="0" xr:uid="{F6B0F43E-F3F2-46A6-BA98-9E1CB9F43D87}">
      <text>
        <r>
          <rPr>
            <sz val="9"/>
            <color indexed="81"/>
            <rFont val="Tahoma"/>
            <family val="2"/>
          </rPr>
          <t>Account_Balance_MTD(acctdept: {Map!C145})</t>
        </r>
      </text>
    </comment>
    <comment ref="E55" authorId="0" shapeId="0" xr:uid="{70C6F976-4219-43BA-BF40-24F0F18F9731}">
      <text>
        <r>
          <rPr>
            <sz val="9"/>
            <color indexed="81"/>
            <rFont val="Tahoma"/>
            <family val="2"/>
          </rPr>
          <t>Account_Balance_MTD(acctdept: {Map!D145})</t>
        </r>
      </text>
    </comment>
    <comment ref="F55" authorId="0" shapeId="0" xr:uid="{B25CA874-D0A0-45AD-878F-CC396ED2EFD0}">
      <text>
        <r>
          <rPr>
            <sz val="9"/>
            <color indexed="81"/>
            <rFont val="Tahoma"/>
            <family val="2"/>
          </rPr>
          <t>Account_Balance_MTD(acctdept: {Map!E145})</t>
        </r>
      </text>
    </comment>
    <comment ref="G55" authorId="0" shapeId="0" xr:uid="{94AAB655-057E-42F0-905B-A3F109D46D69}">
      <text>
        <r>
          <rPr>
            <sz val="9"/>
            <color indexed="81"/>
            <rFont val="Tahoma"/>
            <family val="2"/>
          </rPr>
          <t>Account_Balance_MTD(acctdept: {Map!F145})</t>
        </r>
      </text>
    </comment>
    <comment ref="H55" authorId="0" shapeId="0" xr:uid="{E57D8256-82C1-459D-BEF2-9F0522717C01}">
      <text>
        <r>
          <rPr>
            <sz val="9"/>
            <color indexed="81"/>
            <rFont val="Tahoma"/>
            <family val="2"/>
          </rPr>
          <t>Account_Balance_MTD(acctdept: {Map!G145})</t>
        </r>
      </text>
    </comment>
    <comment ref="I55" authorId="0" shapeId="0" xr:uid="{0EBA845F-B743-491F-8191-AAD5B75CEA2F}">
      <text>
        <r>
          <rPr>
            <sz val="9"/>
            <color indexed="81"/>
            <rFont val="Tahoma"/>
            <family val="2"/>
          </rPr>
          <t>Account_Balance_MTD(acctdept: {Map!H145})</t>
        </r>
      </text>
    </comment>
    <comment ref="J55" authorId="0" shapeId="0" xr:uid="{CEE24F1E-8E9A-4104-98C4-5B1C03AE7901}">
      <text>
        <r>
          <rPr>
            <sz val="9"/>
            <color indexed="81"/>
            <rFont val="Tahoma"/>
            <family val="2"/>
          </rPr>
          <t>Account_Balance_MTD(acctdept: {Map!I145})</t>
        </r>
      </text>
    </comment>
    <comment ref="K55" authorId="0" shapeId="0" xr:uid="{B1F4C60E-78F4-479B-9BA6-9EFD7318B99E}">
      <text>
        <r>
          <rPr>
            <sz val="9"/>
            <color indexed="81"/>
            <rFont val="Tahoma"/>
            <family val="2"/>
          </rPr>
          <t>Account_Balance_MTD(acctdept: {Map!J145})</t>
        </r>
      </text>
    </comment>
    <comment ref="L55" authorId="0" shapeId="0" xr:uid="{B76D7F2D-7F34-4F4E-9A91-47922AA1793D}">
      <text>
        <r>
          <rPr>
            <sz val="9"/>
            <color indexed="81"/>
            <rFont val="Tahoma"/>
            <family val="2"/>
          </rPr>
          <t>Account_Balance_MTD(acctdept: {Map!K145})</t>
        </r>
      </text>
    </comment>
    <comment ref="M55" authorId="0" shapeId="0" xr:uid="{B31E8B80-75A1-404A-A0EA-10F59ADF4096}">
      <text>
        <r>
          <rPr>
            <sz val="9"/>
            <color indexed="81"/>
            <rFont val="Tahoma"/>
            <family val="2"/>
          </rPr>
          <t>Account_Balance_MTD(acctdept: {Map!L145})</t>
        </r>
      </text>
    </comment>
    <comment ref="D56" authorId="0" shapeId="0" xr:uid="{D766A6DF-6CD6-4DFB-9100-BFFBF973A13D}">
      <text>
        <r>
          <rPr>
            <sz val="9"/>
            <color indexed="81"/>
            <rFont val="Tahoma"/>
            <family val="2"/>
          </rPr>
          <t>Account_Balance_MTD(acctdept: {Map!C146})</t>
        </r>
      </text>
    </comment>
    <comment ref="E56" authorId="0" shapeId="0" xr:uid="{F6A52CCF-2763-4FCB-9325-B211DCC6F6C8}">
      <text>
        <r>
          <rPr>
            <sz val="9"/>
            <color indexed="81"/>
            <rFont val="Tahoma"/>
            <family val="2"/>
          </rPr>
          <t>Account_Balance_MTD(acctdept: {Map!D146})</t>
        </r>
      </text>
    </comment>
    <comment ref="F56" authorId="0" shapeId="0" xr:uid="{00BFEB39-2EB5-4D56-9506-1E5FF8C72FFA}">
      <text>
        <r>
          <rPr>
            <sz val="9"/>
            <color indexed="81"/>
            <rFont val="Tahoma"/>
            <family val="2"/>
          </rPr>
          <t>Account_Balance_MTD(acctdept: {Map!E146})</t>
        </r>
      </text>
    </comment>
    <comment ref="G56" authorId="0" shapeId="0" xr:uid="{BF24D7DA-C92D-401D-BB4D-DB1EDCF24573}">
      <text>
        <r>
          <rPr>
            <sz val="9"/>
            <color indexed="81"/>
            <rFont val="Tahoma"/>
            <family val="2"/>
          </rPr>
          <t>Account_Balance_MTD(acctdept: {Map!F146})</t>
        </r>
      </text>
    </comment>
    <comment ref="H56" authorId="0" shapeId="0" xr:uid="{762FECBE-CE74-4174-916E-1E69AFF3C69E}">
      <text>
        <r>
          <rPr>
            <sz val="9"/>
            <color indexed="81"/>
            <rFont val="Tahoma"/>
            <family val="2"/>
          </rPr>
          <t>Account_Balance_MTD(acctdept: {Map!G146})</t>
        </r>
      </text>
    </comment>
    <comment ref="I56" authorId="0" shapeId="0" xr:uid="{CE0EADD2-9DB0-4A20-AB75-789E99E9C906}">
      <text>
        <r>
          <rPr>
            <sz val="9"/>
            <color indexed="81"/>
            <rFont val="Tahoma"/>
            <family val="2"/>
          </rPr>
          <t>Account_Balance_MTD(acctdept: {Map!H146})</t>
        </r>
      </text>
    </comment>
    <comment ref="J56" authorId="0" shapeId="0" xr:uid="{27F974DA-A9A7-4C25-AAF6-09C48F8840C0}">
      <text>
        <r>
          <rPr>
            <sz val="9"/>
            <color indexed="81"/>
            <rFont val="Tahoma"/>
            <family val="2"/>
          </rPr>
          <t>Account_Balance_MTD(acctdept: {Map!I146})</t>
        </r>
      </text>
    </comment>
    <comment ref="K56" authorId="0" shapeId="0" xr:uid="{C12282BA-58B8-41C2-985D-3729E985ACBB}">
      <text>
        <r>
          <rPr>
            <sz val="9"/>
            <color indexed="81"/>
            <rFont val="Tahoma"/>
            <family val="2"/>
          </rPr>
          <t>Account_Balance_MTD(acctdept: {Map!J146})</t>
        </r>
      </text>
    </comment>
    <comment ref="L56" authorId="0" shapeId="0" xr:uid="{69C40529-331D-4DA2-A125-6367503C4CDE}">
      <text>
        <r>
          <rPr>
            <sz val="9"/>
            <color indexed="81"/>
            <rFont val="Tahoma"/>
            <family val="2"/>
          </rPr>
          <t>Account_Balance_MTD(acctdept: {Map!K146})</t>
        </r>
      </text>
    </comment>
    <comment ref="M56" authorId="0" shapeId="0" xr:uid="{041B4045-8329-40D6-8774-A2DD433D86A9}">
      <text>
        <r>
          <rPr>
            <sz val="9"/>
            <color indexed="81"/>
            <rFont val="Tahoma"/>
            <family val="2"/>
          </rPr>
          <t>Account_Balance_MTD(acctdept: {Map!L146})</t>
        </r>
      </text>
    </comment>
    <comment ref="D57" authorId="0" shapeId="0" xr:uid="{0ED44FD4-B58C-4494-8DEE-537CABB41403}">
      <text>
        <r>
          <rPr>
            <sz val="9"/>
            <color indexed="81"/>
            <rFont val="Tahoma"/>
            <family val="2"/>
          </rPr>
          <t>Account_Balance_MTD(acctdept: {Map!C147})</t>
        </r>
      </text>
    </comment>
    <comment ref="E57" authorId="0" shapeId="0" xr:uid="{C0011FB9-8328-4A22-A10C-C454D27BDD9D}">
      <text>
        <r>
          <rPr>
            <sz val="9"/>
            <color indexed="81"/>
            <rFont val="Tahoma"/>
            <family val="2"/>
          </rPr>
          <t>Account_Balance_MTD(acctdept: {Map!D147})</t>
        </r>
      </text>
    </comment>
    <comment ref="F57" authorId="0" shapeId="0" xr:uid="{5266E5E2-3658-4B2C-A6AD-66A181ECF13A}">
      <text>
        <r>
          <rPr>
            <sz val="9"/>
            <color indexed="81"/>
            <rFont val="Tahoma"/>
            <family val="2"/>
          </rPr>
          <t>Account_Balance_MTD(acctdept: {Map!E147})</t>
        </r>
      </text>
    </comment>
    <comment ref="G57" authorId="0" shapeId="0" xr:uid="{A820D42E-5FCF-4586-86A2-AD4C46B256A7}">
      <text>
        <r>
          <rPr>
            <sz val="9"/>
            <color indexed="81"/>
            <rFont val="Tahoma"/>
            <family val="2"/>
          </rPr>
          <t>Account_Balance_MTD(acctdept: {Map!F147})</t>
        </r>
      </text>
    </comment>
    <comment ref="H57" authorId="0" shapeId="0" xr:uid="{0B1578B4-504D-4E2D-8331-FE80A0CEBEA4}">
      <text>
        <r>
          <rPr>
            <sz val="9"/>
            <color indexed="81"/>
            <rFont val="Tahoma"/>
            <family val="2"/>
          </rPr>
          <t>Account_Balance_MTD(acctdept: {Map!G147})</t>
        </r>
      </text>
    </comment>
    <comment ref="I57" authorId="0" shapeId="0" xr:uid="{E7A2C5B6-8A34-4223-ABC8-EC8717DAA3F4}">
      <text>
        <r>
          <rPr>
            <sz val="9"/>
            <color indexed="81"/>
            <rFont val="Tahoma"/>
            <family val="2"/>
          </rPr>
          <t>Account_Balance_MTD(acctdept: {Map!H147})</t>
        </r>
      </text>
    </comment>
    <comment ref="J57" authorId="0" shapeId="0" xr:uid="{5E265BD8-0619-40FC-BFD5-AF5CE427A3FF}">
      <text>
        <r>
          <rPr>
            <sz val="9"/>
            <color indexed="81"/>
            <rFont val="Tahoma"/>
            <family val="2"/>
          </rPr>
          <t>Account_Balance_MTD(acctdept: {Map!I147})</t>
        </r>
      </text>
    </comment>
    <comment ref="K57" authorId="0" shapeId="0" xr:uid="{AE59C729-AEDE-4BC5-A53A-E62D1830055D}">
      <text>
        <r>
          <rPr>
            <sz val="9"/>
            <color indexed="81"/>
            <rFont val="Tahoma"/>
            <family val="2"/>
          </rPr>
          <t>Account_Balance_MTD(acctdept: {Map!J147})</t>
        </r>
      </text>
    </comment>
    <comment ref="L57" authorId="0" shapeId="0" xr:uid="{A9A44F20-A55E-4D86-AA0C-38EA5FE7A4D2}">
      <text>
        <r>
          <rPr>
            <sz val="9"/>
            <color indexed="81"/>
            <rFont val="Tahoma"/>
            <family val="2"/>
          </rPr>
          <t>Account_Balance_MTD(acctdept: {Map!K147})</t>
        </r>
      </text>
    </comment>
    <comment ref="M57" authorId="0" shapeId="0" xr:uid="{47BA1D68-3531-474C-8214-1DD8D1913E1C}">
      <text>
        <r>
          <rPr>
            <sz val="9"/>
            <color indexed="81"/>
            <rFont val="Tahoma"/>
            <family val="2"/>
          </rPr>
          <t>Account_Balance_MTD(acctdept: {Map!L147})</t>
        </r>
      </text>
    </comment>
    <comment ref="D58" authorId="0" shapeId="0" xr:uid="{4051D2A9-58C4-4B76-854A-F42C743DE7BD}">
      <text>
        <r>
          <rPr>
            <sz val="9"/>
            <color indexed="81"/>
            <rFont val="Tahoma"/>
            <family val="2"/>
          </rPr>
          <t>Account_Balance_MTD(acctdept: {Map!C148})</t>
        </r>
      </text>
    </comment>
    <comment ref="E58" authorId="0" shapeId="0" xr:uid="{79FF21E6-EC62-44A2-80A7-16C2AAF825F5}">
      <text>
        <r>
          <rPr>
            <sz val="9"/>
            <color indexed="81"/>
            <rFont val="Tahoma"/>
            <family val="2"/>
          </rPr>
          <t>Account_Balance_MTD(acctdept: {Map!D148})</t>
        </r>
      </text>
    </comment>
    <comment ref="F58" authorId="0" shapeId="0" xr:uid="{651F2F88-054E-4EC3-B520-8F781F53B6E2}">
      <text>
        <r>
          <rPr>
            <sz val="9"/>
            <color indexed="81"/>
            <rFont val="Tahoma"/>
            <family val="2"/>
          </rPr>
          <t>Account_Balance_MTD(acctdept: {Map!E148})</t>
        </r>
      </text>
    </comment>
    <comment ref="G58" authorId="0" shapeId="0" xr:uid="{57898864-5756-4F75-9667-A8A238CFA502}">
      <text>
        <r>
          <rPr>
            <sz val="9"/>
            <color indexed="81"/>
            <rFont val="Tahoma"/>
            <family val="2"/>
          </rPr>
          <t>Account_Balance_MTD(acctdept: {Map!F148})</t>
        </r>
      </text>
    </comment>
    <comment ref="H58" authorId="0" shapeId="0" xr:uid="{39589967-8BA6-4C86-8F33-A3B5389B30D7}">
      <text>
        <r>
          <rPr>
            <sz val="9"/>
            <color indexed="81"/>
            <rFont val="Tahoma"/>
            <family val="2"/>
          </rPr>
          <t>Account_Balance_MTD(acctdept: {Map!G148})</t>
        </r>
      </text>
    </comment>
    <comment ref="I58" authorId="0" shapeId="0" xr:uid="{92F98A48-1245-49B9-A603-D1A25385971F}">
      <text>
        <r>
          <rPr>
            <sz val="9"/>
            <color indexed="81"/>
            <rFont val="Tahoma"/>
            <family val="2"/>
          </rPr>
          <t>Account_Balance_MTD(acctdept: {Map!H148})</t>
        </r>
      </text>
    </comment>
    <comment ref="J58" authorId="0" shapeId="0" xr:uid="{410B9E78-C774-482E-8AA1-89929829FEF2}">
      <text>
        <r>
          <rPr>
            <sz val="9"/>
            <color indexed="81"/>
            <rFont val="Tahoma"/>
            <family val="2"/>
          </rPr>
          <t>Account_Balance_MTD(acctdept: {Map!I148})</t>
        </r>
      </text>
    </comment>
    <comment ref="K58" authorId="0" shapeId="0" xr:uid="{0F813964-0326-4E4E-B194-BBFDFA59D628}">
      <text>
        <r>
          <rPr>
            <sz val="9"/>
            <color indexed="81"/>
            <rFont val="Tahoma"/>
            <family val="2"/>
          </rPr>
          <t>Account_Balance_MTD(acctdept: {Map!J148})</t>
        </r>
      </text>
    </comment>
    <comment ref="L58" authorId="0" shapeId="0" xr:uid="{B0032DE9-239E-4F69-83D7-3B6C6BC3DD30}">
      <text>
        <r>
          <rPr>
            <sz val="9"/>
            <color indexed="81"/>
            <rFont val="Tahoma"/>
            <family val="2"/>
          </rPr>
          <t>Account_Balance_MTD(acctdept: {Map!K148})</t>
        </r>
      </text>
    </comment>
    <comment ref="M58" authorId="0" shapeId="0" xr:uid="{9CCC2C1E-D7BC-40F3-8334-32F71EDBDC61}">
      <text>
        <r>
          <rPr>
            <sz val="9"/>
            <color indexed="81"/>
            <rFont val="Tahoma"/>
            <family val="2"/>
          </rPr>
          <t>Account_Balance_MTD(acctdept: {Map!L148})</t>
        </r>
      </text>
    </comment>
    <comment ref="D59" authorId="0" shapeId="0" xr:uid="{0D1259C8-80E8-47E6-87BA-FA9163F7D65E}">
      <text>
        <r>
          <rPr>
            <sz val="9"/>
            <color indexed="81"/>
            <rFont val="Tahoma"/>
            <family val="2"/>
          </rPr>
          <t>Account_Balance_MTD(acctdept: {Map!C149})</t>
        </r>
      </text>
    </comment>
    <comment ref="E59" authorId="0" shapeId="0" xr:uid="{90A2A03A-4CE2-4C67-A13F-A6BE8B2FD0C0}">
      <text>
        <r>
          <rPr>
            <sz val="9"/>
            <color indexed="81"/>
            <rFont val="Tahoma"/>
            <family val="2"/>
          </rPr>
          <t>Account_Balance_MTD(acctdept: {Map!D149})</t>
        </r>
      </text>
    </comment>
    <comment ref="F59" authorId="0" shapeId="0" xr:uid="{9000D06C-7757-4E1B-A9A2-BACCC67FCD61}">
      <text>
        <r>
          <rPr>
            <sz val="9"/>
            <color indexed="81"/>
            <rFont val="Tahoma"/>
            <family val="2"/>
          </rPr>
          <t>Account_Balance_MTD(acctdept: {Map!E149})</t>
        </r>
      </text>
    </comment>
    <comment ref="G59" authorId="0" shapeId="0" xr:uid="{94DD2D07-FC9C-4EA5-860D-2216E9589E85}">
      <text>
        <r>
          <rPr>
            <sz val="9"/>
            <color indexed="81"/>
            <rFont val="Tahoma"/>
            <family val="2"/>
          </rPr>
          <t>Account_Balance_MTD(acctdept: {Map!F149})</t>
        </r>
      </text>
    </comment>
    <comment ref="H59" authorId="0" shapeId="0" xr:uid="{222430B1-4068-4664-88D9-52D394AEF064}">
      <text>
        <r>
          <rPr>
            <sz val="9"/>
            <color indexed="81"/>
            <rFont val="Tahoma"/>
            <family val="2"/>
          </rPr>
          <t>Account_Balance_MTD(acctdept: {Map!G149})</t>
        </r>
      </text>
    </comment>
    <comment ref="I59" authorId="0" shapeId="0" xr:uid="{EEBADD90-0D49-4F14-B3C3-7393CF6A7DCA}">
      <text>
        <r>
          <rPr>
            <sz val="9"/>
            <color indexed="81"/>
            <rFont val="Tahoma"/>
            <family val="2"/>
          </rPr>
          <t>Account_Balance_MTD(acctdept: {Map!H149})</t>
        </r>
      </text>
    </comment>
    <comment ref="J59" authorId="0" shapeId="0" xr:uid="{BACC08A0-2EDE-4E3C-A57C-4366D99D69B9}">
      <text>
        <r>
          <rPr>
            <sz val="9"/>
            <color indexed="81"/>
            <rFont val="Tahoma"/>
            <family val="2"/>
          </rPr>
          <t>Account_Balance_MTD(acctdept: {Map!I149})</t>
        </r>
      </text>
    </comment>
    <comment ref="K59" authorId="0" shapeId="0" xr:uid="{95EDE91B-F002-4D42-98B4-10B7985870F5}">
      <text>
        <r>
          <rPr>
            <sz val="9"/>
            <color indexed="81"/>
            <rFont val="Tahoma"/>
            <family val="2"/>
          </rPr>
          <t>Account_Balance_MTD(acctdept: {Map!J149})</t>
        </r>
      </text>
    </comment>
    <comment ref="L59" authorId="0" shapeId="0" xr:uid="{C98ECAE9-3649-40A4-87CE-0789B3A2A489}">
      <text>
        <r>
          <rPr>
            <sz val="9"/>
            <color indexed="81"/>
            <rFont val="Tahoma"/>
            <family val="2"/>
          </rPr>
          <t>Account_Balance_MTD(acctdept: {Map!K149})</t>
        </r>
      </text>
    </comment>
    <comment ref="M59" authorId="0" shapeId="0" xr:uid="{C8D45BED-201A-4599-A195-C3A73880B2A2}">
      <text>
        <r>
          <rPr>
            <sz val="9"/>
            <color indexed="81"/>
            <rFont val="Tahoma"/>
            <family val="2"/>
          </rPr>
          <t>Account_Balance_MTD(acctdept: {Map!L149})</t>
        </r>
      </text>
    </comment>
    <comment ref="D60" authorId="0" shapeId="0" xr:uid="{39396853-1BD4-411C-B8BC-E530F61A45B2}">
      <text>
        <r>
          <rPr>
            <sz val="9"/>
            <color indexed="81"/>
            <rFont val="Tahoma"/>
            <family val="2"/>
          </rPr>
          <t>Account_Balance_MTD(acctdept: {Map!C150})</t>
        </r>
      </text>
    </comment>
    <comment ref="E60" authorId="0" shapeId="0" xr:uid="{9CD3A73F-3A9D-443A-A691-CF094E99D57A}">
      <text>
        <r>
          <rPr>
            <sz val="9"/>
            <color indexed="81"/>
            <rFont val="Tahoma"/>
            <family val="2"/>
          </rPr>
          <t>Account_Balance_MTD(acctdept: {Map!D150})</t>
        </r>
      </text>
    </comment>
    <comment ref="F60" authorId="0" shapeId="0" xr:uid="{0ADBA57C-36E4-4A75-8D0F-87EB808020EF}">
      <text>
        <r>
          <rPr>
            <sz val="9"/>
            <color indexed="81"/>
            <rFont val="Tahoma"/>
            <family val="2"/>
          </rPr>
          <t>Account_Balance_MTD(acctdept: {Map!E150})</t>
        </r>
      </text>
    </comment>
    <comment ref="G60" authorId="0" shapeId="0" xr:uid="{934B6D44-B958-4129-8546-85E369A1100E}">
      <text>
        <r>
          <rPr>
            <sz val="9"/>
            <color indexed="81"/>
            <rFont val="Tahoma"/>
            <family val="2"/>
          </rPr>
          <t>Account_Balance_MTD(acctdept: {Map!F150})</t>
        </r>
      </text>
    </comment>
    <comment ref="H60" authorId="0" shapeId="0" xr:uid="{84C99291-E842-458B-9717-8813E47F88A5}">
      <text>
        <r>
          <rPr>
            <sz val="9"/>
            <color indexed="81"/>
            <rFont val="Tahoma"/>
            <family val="2"/>
          </rPr>
          <t>Account_Balance_MTD(acctdept: {Map!G150})</t>
        </r>
      </text>
    </comment>
    <comment ref="I60" authorId="0" shapeId="0" xr:uid="{39C0ED9F-3345-404D-BEDF-E5AE93E14BF7}">
      <text>
        <r>
          <rPr>
            <sz val="9"/>
            <color indexed="81"/>
            <rFont val="Tahoma"/>
            <family val="2"/>
          </rPr>
          <t>Account_Balance_MTD(acctdept: {Map!H150})</t>
        </r>
      </text>
    </comment>
    <comment ref="J60" authorId="0" shapeId="0" xr:uid="{2035D296-32BF-44C6-BFAB-9758DC62C78E}">
      <text>
        <r>
          <rPr>
            <sz val="9"/>
            <color indexed="81"/>
            <rFont val="Tahoma"/>
            <family val="2"/>
          </rPr>
          <t>Account_Balance_MTD(acctdept: {Map!I150})</t>
        </r>
      </text>
    </comment>
    <comment ref="K60" authorId="0" shapeId="0" xr:uid="{0FD11D0A-2B74-4EEB-9D26-E50D589D3391}">
      <text>
        <r>
          <rPr>
            <sz val="9"/>
            <color indexed="81"/>
            <rFont val="Tahoma"/>
            <family val="2"/>
          </rPr>
          <t>Account_Balance_MTD(acctdept: {Map!J150})</t>
        </r>
      </text>
    </comment>
    <comment ref="L60" authorId="0" shapeId="0" xr:uid="{BE325BAE-2F10-4F16-BFA9-9B023AEEA721}">
      <text>
        <r>
          <rPr>
            <sz val="9"/>
            <color indexed="81"/>
            <rFont val="Tahoma"/>
            <family val="2"/>
          </rPr>
          <t>Account_Balance_MTD(acctdept: {Map!K150})</t>
        </r>
      </text>
    </comment>
    <comment ref="M60" authorId="0" shapeId="0" xr:uid="{7C9B24BE-469E-4D2A-AA0A-D822B1E515AD}">
      <text>
        <r>
          <rPr>
            <sz val="9"/>
            <color indexed="81"/>
            <rFont val="Tahoma"/>
            <family val="2"/>
          </rPr>
          <t>Account_Balance_MTD(acctdept: {Map!L150})</t>
        </r>
      </text>
    </comment>
    <comment ref="D61" authorId="0" shapeId="0" xr:uid="{DA2C9A21-178D-4995-B7C2-86065C6AD027}">
      <text>
        <r>
          <rPr>
            <sz val="9"/>
            <color indexed="81"/>
            <rFont val="Tahoma"/>
            <family val="2"/>
          </rPr>
          <t>Account_Balance_MTD(acctdept: {Map!C151})</t>
        </r>
      </text>
    </comment>
    <comment ref="E61" authorId="0" shapeId="0" xr:uid="{CC244B4D-7127-4961-972E-0A0D978181FD}">
      <text>
        <r>
          <rPr>
            <sz val="9"/>
            <color indexed="81"/>
            <rFont val="Tahoma"/>
            <family val="2"/>
          </rPr>
          <t>Account_Balance_MTD(acctdept: {Map!D151})</t>
        </r>
      </text>
    </comment>
    <comment ref="F61" authorId="0" shapeId="0" xr:uid="{D791E37C-6CC5-4F45-9476-727EAE1DE6FD}">
      <text>
        <r>
          <rPr>
            <sz val="9"/>
            <color indexed="81"/>
            <rFont val="Tahoma"/>
            <family val="2"/>
          </rPr>
          <t>Account_Balance_MTD(acctdept: {Map!E151})</t>
        </r>
      </text>
    </comment>
    <comment ref="G61" authorId="0" shapeId="0" xr:uid="{21880588-FD49-4F6F-84A3-CB2D6BE87393}">
      <text>
        <r>
          <rPr>
            <sz val="9"/>
            <color indexed="81"/>
            <rFont val="Tahoma"/>
            <family val="2"/>
          </rPr>
          <t>Account_Balance_MTD(acctdept: {Map!F151})</t>
        </r>
      </text>
    </comment>
    <comment ref="H61" authorId="0" shapeId="0" xr:uid="{78952502-241D-4146-AB48-397EA7B834D3}">
      <text>
        <r>
          <rPr>
            <sz val="9"/>
            <color indexed="81"/>
            <rFont val="Tahoma"/>
            <family val="2"/>
          </rPr>
          <t>Account_Balance_MTD(acctdept: {Map!G151})</t>
        </r>
      </text>
    </comment>
    <comment ref="I61" authorId="0" shapeId="0" xr:uid="{E3AC3BED-00A1-44FE-84FF-BDF3EE324F7B}">
      <text>
        <r>
          <rPr>
            <sz val="9"/>
            <color indexed="81"/>
            <rFont val="Tahoma"/>
            <family val="2"/>
          </rPr>
          <t>Account_Balance_MTD(acctdept: {Map!H151})</t>
        </r>
      </text>
    </comment>
    <comment ref="J61" authorId="0" shapeId="0" xr:uid="{19CF0F23-78E1-43BF-8058-E631E5413556}">
      <text>
        <r>
          <rPr>
            <sz val="9"/>
            <color indexed="81"/>
            <rFont val="Tahoma"/>
            <family val="2"/>
          </rPr>
          <t>Account_Balance_MTD(acctdept: {Map!I151})</t>
        </r>
      </text>
    </comment>
    <comment ref="K61" authorId="0" shapeId="0" xr:uid="{7C96D900-2D11-4C5A-B9C7-E820D9D901C5}">
      <text>
        <r>
          <rPr>
            <sz val="9"/>
            <color indexed="81"/>
            <rFont val="Tahoma"/>
            <family val="2"/>
          </rPr>
          <t>Account_Balance_MTD(acctdept: {Map!J151})</t>
        </r>
      </text>
    </comment>
    <comment ref="L61" authorId="0" shapeId="0" xr:uid="{1655E395-FEED-40C8-9E73-B411FCDC885D}">
      <text>
        <r>
          <rPr>
            <sz val="9"/>
            <color indexed="81"/>
            <rFont val="Tahoma"/>
            <family val="2"/>
          </rPr>
          <t>Account_Balance_MTD(acctdept: {Map!K151})</t>
        </r>
      </text>
    </comment>
    <comment ref="M61" authorId="0" shapeId="0" xr:uid="{BEBA38D8-9A4A-4C59-AF22-178343DCA919}">
      <text>
        <r>
          <rPr>
            <sz val="9"/>
            <color indexed="81"/>
            <rFont val="Tahoma"/>
            <family val="2"/>
          </rPr>
          <t>Account_Balance_MTD(acctdept: {Map!L151})</t>
        </r>
      </text>
    </comment>
    <comment ref="D62" authorId="0" shapeId="0" xr:uid="{4967B6E6-6236-486B-A6BF-3E7C6E983028}">
      <text>
        <r>
          <rPr>
            <sz val="9"/>
            <color indexed="81"/>
            <rFont val="Tahoma"/>
            <family val="2"/>
          </rPr>
          <t>Account_Balance_MTD(acctdept: {Map!C152})</t>
        </r>
      </text>
    </comment>
    <comment ref="E62" authorId="0" shapeId="0" xr:uid="{D3F982D4-D9D0-41A8-9023-46A5570E1441}">
      <text>
        <r>
          <rPr>
            <sz val="9"/>
            <color indexed="81"/>
            <rFont val="Tahoma"/>
            <family val="2"/>
          </rPr>
          <t>Account_Balance_MTD(acctdept: {Map!D152})</t>
        </r>
      </text>
    </comment>
    <comment ref="F62" authorId="0" shapeId="0" xr:uid="{0414E010-83B0-4827-B19A-6133D389DBD1}">
      <text>
        <r>
          <rPr>
            <sz val="9"/>
            <color indexed="81"/>
            <rFont val="Tahoma"/>
            <family val="2"/>
          </rPr>
          <t>Account_Balance_MTD(acctdept: {Map!E152})</t>
        </r>
      </text>
    </comment>
    <comment ref="G62" authorId="0" shapeId="0" xr:uid="{E52F4DAD-9A12-4426-9014-68DEF0CAB850}">
      <text>
        <r>
          <rPr>
            <sz val="9"/>
            <color indexed="81"/>
            <rFont val="Tahoma"/>
            <family val="2"/>
          </rPr>
          <t>Account_Balance_MTD(acctdept: {Map!F152})</t>
        </r>
      </text>
    </comment>
    <comment ref="H62" authorId="0" shapeId="0" xr:uid="{CD98C7B1-F827-43F7-BCBC-8C23B45D5AD4}">
      <text>
        <r>
          <rPr>
            <sz val="9"/>
            <color indexed="81"/>
            <rFont val="Tahoma"/>
            <family val="2"/>
          </rPr>
          <t>Account_Balance_MTD(acctdept: {Map!G152})</t>
        </r>
      </text>
    </comment>
    <comment ref="I62" authorId="0" shapeId="0" xr:uid="{F54E6CB8-8C3E-45BB-A7E2-D3A9F2E4F8D3}">
      <text>
        <r>
          <rPr>
            <sz val="9"/>
            <color indexed="81"/>
            <rFont val="Tahoma"/>
            <family val="2"/>
          </rPr>
          <t>Account_Balance_MTD(acctdept: {Map!H152})</t>
        </r>
      </text>
    </comment>
    <comment ref="J62" authorId="0" shapeId="0" xr:uid="{F43816D3-136D-4DF9-AE85-86892C11C6B9}">
      <text>
        <r>
          <rPr>
            <sz val="9"/>
            <color indexed="81"/>
            <rFont val="Tahoma"/>
            <family val="2"/>
          </rPr>
          <t>Account_Balance_MTD(acctdept: {Map!I152})</t>
        </r>
      </text>
    </comment>
    <comment ref="K62" authorId="0" shapeId="0" xr:uid="{75A09CE6-6E1E-49A7-A334-50A7FF15695E}">
      <text>
        <r>
          <rPr>
            <sz val="9"/>
            <color indexed="81"/>
            <rFont val="Tahoma"/>
            <family val="2"/>
          </rPr>
          <t>Account_Balance_MTD(acctdept: {Map!J152})</t>
        </r>
      </text>
    </comment>
    <comment ref="L62" authorId="0" shapeId="0" xr:uid="{E0CCF5D2-0443-4E49-8577-98570C0F7593}">
      <text>
        <r>
          <rPr>
            <sz val="9"/>
            <color indexed="81"/>
            <rFont val="Tahoma"/>
            <family val="2"/>
          </rPr>
          <t>Account_Balance_MTD(acctdept: {Map!K152})</t>
        </r>
      </text>
    </comment>
    <comment ref="M62" authorId="0" shapeId="0" xr:uid="{24ED2C54-EC5A-408E-B718-0F6A8071FBD6}">
      <text>
        <r>
          <rPr>
            <sz val="9"/>
            <color indexed="81"/>
            <rFont val="Tahoma"/>
            <family val="2"/>
          </rPr>
          <t>Account_Balance_MTD(acctdept: {Map!L152})</t>
        </r>
      </text>
    </comment>
    <comment ref="D63" authorId="0" shapeId="0" xr:uid="{92324692-3027-4CE6-BA88-EFB516F84569}">
      <text>
        <r>
          <rPr>
            <sz val="9"/>
            <color indexed="81"/>
            <rFont val="Tahoma"/>
            <family val="2"/>
          </rPr>
          <t>Account_Balance_MTD(acctdept: {Map!C153})</t>
        </r>
      </text>
    </comment>
    <comment ref="E63" authorId="0" shapeId="0" xr:uid="{C87DA5A2-DA41-4F3D-81A1-D5EFEFB6081A}">
      <text>
        <r>
          <rPr>
            <sz val="9"/>
            <color indexed="81"/>
            <rFont val="Tahoma"/>
            <family val="2"/>
          </rPr>
          <t>Account_Balance_MTD(acctdept: {Map!D153})</t>
        </r>
      </text>
    </comment>
    <comment ref="F63" authorId="0" shapeId="0" xr:uid="{D127F00B-8AEC-41FD-BAE8-A91D4310D104}">
      <text>
        <r>
          <rPr>
            <sz val="9"/>
            <color indexed="81"/>
            <rFont val="Tahoma"/>
            <family val="2"/>
          </rPr>
          <t>Account_Balance_MTD(acctdept: {Map!E153})</t>
        </r>
      </text>
    </comment>
    <comment ref="G63" authorId="0" shapeId="0" xr:uid="{E6E1A266-551C-471F-A7A8-759D59F51D5C}">
      <text>
        <r>
          <rPr>
            <sz val="9"/>
            <color indexed="81"/>
            <rFont val="Tahoma"/>
            <family val="2"/>
          </rPr>
          <t>Account_Balance_MTD(acctdept: {Map!F153})</t>
        </r>
      </text>
    </comment>
    <comment ref="H63" authorId="0" shapeId="0" xr:uid="{596D6C93-6964-481D-96F0-456770266B2C}">
      <text>
        <r>
          <rPr>
            <sz val="9"/>
            <color indexed="81"/>
            <rFont val="Tahoma"/>
            <family val="2"/>
          </rPr>
          <t>Account_Balance_MTD(acctdept: {Map!G153})</t>
        </r>
      </text>
    </comment>
    <comment ref="I63" authorId="0" shapeId="0" xr:uid="{2EA0E7C5-A2C4-4CB3-8D27-1BD1FFBAFFCA}">
      <text>
        <r>
          <rPr>
            <sz val="9"/>
            <color indexed="81"/>
            <rFont val="Tahoma"/>
            <family val="2"/>
          </rPr>
          <t>Account_Balance_MTD(acctdept: {Map!H153})</t>
        </r>
      </text>
    </comment>
    <comment ref="J63" authorId="0" shapeId="0" xr:uid="{3DA47BA2-C195-40F7-9093-1456937CD931}">
      <text>
        <r>
          <rPr>
            <sz val="9"/>
            <color indexed="81"/>
            <rFont val="Tahoma"/>
            <family val="2"/>
          </rPr>
          <t>Account_Balance_MTD(acctdept: {Map!I153})</t>
        </r>
      </text>
    </comment>
    <comment ref="K63" authorId="0" shapeId="0" xr:uid="{C7741928-B48E-494A-93DF-204D6F231FAA}">
      <text>
        <r>
          <rPr>
            <sz val="9"/>
            <color indexed="81"/>
            <rFont val="Tahoma"/>
            <family val="2"/>
          </rPr>
          <t>Account_Balance_MTD(acctdept: {Map!J153})</t>
        </r>
      </text>
    </comment>
    <comment ref="L63" authorId="0" shapeId="0" xr:uid="{FED5F56C-186B-4E8D-B1B9-656BE7AC7231}">
      <text>
        <r>
          <rPr>
            <sz val="9"/>
            <color indexed="81"/>
            <rFont val="Tahoma"/>
            <family val="2"/>
          </rPr>
          <t>Account_Balance_MTD(acctdept: {Map!K153})</t>
        </r>
      </text>
    </comment>
    <comment ref="M63" authorId="0" shapeId="0" xr:uid="{5D6B516E-99A3-4658-87D5-AAEE0B3F04D6}">
      <text>
        <r>
          <rPr>
            <sz val="9"/>
            <color indexed="81"/>
            <rFont val="Tahoma"/>
            <family val="2"/>
          </rPr>
          <t>Account_Balance_MTD(acctdept: {Map!L153})</t>
        </r>
      </text>
    </comment>
    <comment ref="D64" authorId="0" shapeId="0" xr:uid="{5E2B49D7-BCE5-4E10-BA73-46523BD9C8F1}">
      <text>
        <r>
          <rPr>
            <sz val="9"/>
            <color indexed="81"/>
            <rFont val="Tahoma"/>
            <family val="2"/>
          </rPr>
          <t>Account_Balance_MTD(acctdept: {Map!C154})</t>
        </r>
      </text>
    </comment>
    <comment ref="E64" authorId="0" shapeId="0" xr:uid="{24008770-1AEB-4EEB-9C59-648E0455B159}">
      <text>
        <r>
          <rPr>
            <sz val="9"/>
            <color indexed="81"/>
            <rFont val="Tahoma"/>
            <family val="2"/>
          </rPr>
          <t>Account_Balance_MTD(acctdept: {Map!D154})</t>
        </r>
      </text>
    </comment>
    <comment ref="F64" authorId="0" shapeId="0" xr:uid="{86F7745B-D583-409F-9054-43A06954E3B3}">
      <text>
        <r>
          <rPr>
            <sz val="9"/>
            <color indexed="81"/>
            <rFont val="Tahoma"/>
            <family val="2"/>
          </rPr>
          <t>Account_Balance_MTD(acctdept: {Map!E154})</t>
        </r>
      </text>
    </comment>
    <comment ref="G64" authorId="0" shapeId="0" xr:uid="{E3EAD278-DC43-4DC3-A313-5E2ECB382C3D}">
      <text>
        <r>
          <rPr>
            <sz val="9"/>
            <color indexed="81"/>
            <rFont val="Tahoma"/>
            <family val="2"/>
          </rPr>
          <t>Account_Balance_MTD(acctdept: {Map!F154})</t>
        </r>
      </text>
    </comment>
    <comment ref="H64" authorId="0" shapeId="0" xr:uid="{175C6FD7-5DCA-4928-A9EA-CB5DCF87AB3C}">
      <text>
        <r>
          <rPr>
            <sz val="9"/>
            <color indexed="81"/>
            <rFont val="Tahoma"/>
            <family val="2"/>
          </rPr>
          <t>Account_Balance_MTD(acctdept: {Map!G154})</t>
        </r>
      </text>
    </comment>
    <comment ref="I64" authorId="0" shapeId="0" xr:uid="{89690240-47CF-4572-8150-95F24DAD4C82}">
      <text>
        <r>
          <rPr>
            <sz val="9"/>
            <color indexed="81"/>
            <rFont val="Tahoma"/>
            <family val="2"/>
          </rPr>
          <t>Account_Balance_MTD(acctdept: {Map!H154})</t>
        </r>
      </text>
    </comment>
    <comment ref="J64" authorId="0" shapeId="0" xr:uid="{1C932016-F1E5-41DC-9068-6AB49012D7B7}">
      <text>
        <r>
          <rPr>
            <sz val="9"/>
            <color indexed="81"/>
            <rFont val="Tahoma"/>
            <family val="2"/>
          </rPr>
          <t>Account_Balance_MTD(acctdept: {Map!I154})</t>
        </r>
      </text>
    </comment>
    <comment ref="K64" authorId="0" shapeId="0" xr:uid="{121B2318-EF2F-4D0D-8B23-4D1B96828783}">
      <text>
        <r>
          <rPr>
            <sz val="9"/>
            <color indexed="81"/>
            <rFont val="Tahoma"/>
            <family val="2"/>
          </rPr>
          <t>Account_Balance_MTD(acctdept: {Map!J154})</t>
        </r>
      </text>
    </comment>
    <comment ref="L64" authorId="0" shapeId="0" xr:uid="{5A376F23-CA82-474A-AD9F-20ABB180670C}">
      <text>
        <r>
          <rPr>
            <sz val="9"/>
            <color indexed="81"/>
            <rFont val="Tahoma"/>
            <family val="2"/>
          </rPr>
          <t>Account_Balance_MTD(acctdept: {Map!K154})</t>
        </r>
      </text>
    </comment>
    <comment ref="M64" authorId="0" shapeId="0" xr:uid="{62F63507-4DF3-4BB7-9223-7FCB4C2575A5}">
      <text>
        <r>
          <rPr>
            <sz val="9"/>
            <color indexed="81"/>
            <rFont val="Tahoma"/>
            <family val="2"/>
          </rPr>
          <t>Account_Balance_MTD(acctdept: {Map!L154})</t>
        </r>
      </text>
    </comment>
    <comment ref="D65" authorId="0" shapeId="0" xr:uid="{768DE90F-CCAA-4702-8A64-627B37454F2B}">
      <text>
        <r>
          <rPr>
            <sz val="9"/>
            <color indexed="81"/>
            <rFont val="Tahoma"/>
            <family val="2"/>
          </rPr>
          <t>Account_Balance_MTD(acctdept: {Map!C155})</t>
        </r>
      </text>
    </comment>
    <comment ref="E65" authorId="0" shapeId="0" xr:uid="{3CF88E9E-3EAB-411D-B9EB-63A5E44BC53E}">
      <text>
        <r>
          <rPr>
            <sz val="9"/>
            <color indexed="81"/>
            <rFont val="Tahoma"/>
            <family val="2"/>
          </rPr>
          <t>Account_Balance_MTD(acctdept: {Map!D155})</t>
        </r>
      </text>
    </comment>
    <comment ref="F65" authorId="0" shapeId="0" xr:uid="{04546181-D8E3-45AF-A7C8-260D4595858F}">
      <text>
        <r>
          <rPr>
            <sz val="9"/>
            <color indexed="81"/>
            <rFont val="Tahoma"/>
            <family val="2"/>
          </rPr>
          <t>Account_Balance_MTD(acctdept: {Map!E155})</t>
        </r>
      </text>
    </comment>
    <comment ref="G65" authorId="0" shapeId="0" xr:uid="{A2DBDDF2-AE65-4FEA-B8CD-DC55CB29CEC5}">
      <text>
        <r>
          <rPr>
            <sz val="9"/>
            <color indexed="81"/>
            <rFont val="Tahoma"/>
            <family val="2"/>
          </rPr>
          <t>Account_Balance_MTD(acctdept: {Map!F155})</t>
        </r>
      </text>
    </comment>
    <comment ref="H65" authorId="0" shapeId="0" xr:uid="{0C42C6B4-D983-4DA2-8D3B-3B95CF4142B3}">
      <text>
        <r>
          <rPr>
            <sz val="9"/>
            <color indexed="81"/>
            <rFont val="Tahoma"/>
            <family val="2"/>
          </rPr>
          <t>Account_Balance_MTD(acctdept: {Map!G155})</t>
        </r>
      </text>
    </comment>
    <comment ref="I65" authorId="0" shapeId="0" xr:uid="{E74A18F1-53DE-4C94-A3C5-2AD6D71E56F2}">
      <text>
        <r>
          <rPr>
            <sz val="9"/>
            <color indexed="81"/>
            <rFont val="Tahoma"/>
            <family val="2"/>
          </rPr>
          <t>Account_Balance_MTD(acctdept: {Map!H155})</t>
        </r>
      </text>
    </comment>
    <comment ref="J65" authorId="0" shapeId="0" xr:uid="{102D027A-D995-4E2E-ADE2-53A5D3DEF124}">
      <text>
        <r>
          <rPr>
            <sz val="9"/>
            <color indexed="81"/>
            <rFont val="Tahoma"/>
            <family val="2"/>
          </rPr>
          <t>Account_Balance_MTD(acctdept: {Map!I155})</t>
        </r>
      </text>
    </comment>
    <comment ref="K65" authorId="0" shapeId="0" xr:uid="{C6D4C6CC-696D-4187-B780-E2EA9E682788}">
      <text>
        <r>
          <rPr>
            <sz val="9"/>
            <color indexed="81"/>
            <rFont val="Tahoma"/>
            <family val="2"/>
          </rPr>
          <t>Account_Balance_MTD(acctdept: {Map!J155})</t>
        </r>
      </text>
    </comment>
    <comment ref="L65" authorId="0" shapeId="0" xr:uid="{3F0BC706-05A8-45E4-BA94-E759E307BBED}">
      <text>
        <r>
          <rPr>
            <sz val="9"/>
            <color indexed="81"/>
            <rFont val="Tahoma"/>
            <family val="2"/>
          </rPr>
          <t>Account_Balance_MTD(acctdept: {Map!K155})</t>
        </r>
      </text>
    </comment>
    <comment ref="M65" authorId="0" shapeId="0" xr:uid="{C0A2753B-1BD5-4108-BC5C-E1168F978437}">
      <text>
        <r>
          <rPr>
            <sz val="9"/>
            <color indexed="81"/>
            <rFont val="Tahoma"/>
            <family val="2"/>
          </rPr>
          <t>Account_Balance_MTD(acctdept: {Map!L155})</t>
        </r>
      </text>
    </comment>
    <comment ref="D66" authorId="0" shapeId="0" xr:uid="{10C82605-3B49-4BBC-9451-AB3CFD14365F}">
      <text>
        <r>
          <rPr>
            <sz val="9"/>
            <color indexed="81"/>
            <rFont val="Tahoma"/>
            <family val="2"/>
          </rPr>
          <t>Account_Balance_MTD(acctdept: {Map!C156})</t>
        </r>
      </text>
    </comment>
    <comment ref="E66" authorId="0" shapeId="0" xr:uid="{2BA1C601-0A40-4DA4-B99D-D25ADD13C855}">
      <text>
        <r>
          <rPr>
            <sz val="9"/>
            <color indexed="81"/>
            <rFont val="Tahoma"/>
            <family val="2"/>
          </rPr>
          <t>Account_Balance_MTD(acctdept: {Map!D156})</t>
        </r>
      </text>
    </comment>
    <comment ref="F66" authorId="0" shapeId="0" xr:uid="{0884A0B2-D75A-45B9-A21F-0844446DD187}">
      <text>
        <r>
          <rPr>
            <sz val="9"/>
            <color indexed="81"/>
            <rFont val="Tahoma"/>
            <family val="2"/>
          </rPr>
          <t>Account_Balance_MTD(acctdept: {Map!E156})</t>
        </r>
      </text>
    </comment>
    <comment ref="G66" authorId="0" shapeId="0" xr:uid="{DFC36923-FC8A-4FAA-9AF1-6619991DF733}">
      <text>
        <r>
          <rPr>
            <sz val="9"/>
            <color indexed="81"/>
            <rFont val="Tahoma"/>
            <family val="2"/>
          </rPr>
          <t>Account_Balance_MTD(acctdept: {Map!F156})</t>
        </r>
      </text>
    </comment>
    <comment ref="H66" authorId="0" shapeId="0" xr:uid="{822F784E-7A2E-4BAD-B948-0AFDAAC0A4F3}">
      <text>
        <r>
          <rPr>
            <sz val="9"/>
            <color indexed="81"/>
            <rFont val="Tahoma"/>
            <family val="2"/>
          </rPr>
          <t>Account_Balance_MTD(acctdept: {Map!G156})</t>
        </r>
      </text>
    </comment>
    <comment ref="I66" authorId="0" shapeId="0" xr:uid="{70FA290C-D834-4F92-A15F-EE5F1961F50D}">
      <text>
        <r>
          <rPr>
            <sz val="9"/>
            <color indexed="81"/>
            <rFont val="Tahoma"/>
            <family val="2"/>
          </rPr>
          <t>Account_Balance_MTD(acctdept: {Map!H156})</t>
        </r>
      </text>
    </comment>
    <comment ref="J66" authorId="0" shapeId="0" xr:uid="{0F75B2C8-F979-49E1-A6B6-DEBC8F87801B}">
      <text>
        <r>
          <rPr>
            <sz val="9"/>
            <color indexed="81"/>
            <rFont val="Tahoma"/>
            <family val="2"/>
          </rPr>
          <t>Account_Balance_MTD(acctdept: {Map!I156})</t>
        </r>
      </text>
    </comment>
    <comment ref="K66" authorId="0" shapeId="0" xr:uid="{AEFB7DDA-8AEA-4FF9-B90F-93E1D091AD19}">
      <text>
        <r>
          <rPr>
            <sz val="9"/>
            <color indexed="81"/>
            <rFont val="Tahoma"/>
            <family val="2"/>
          </rPr>
          <t>Account_Balance_MTD(acctdept: {Map!J156})</t>
        </r>
      </text>
    </comment>
    <comment ref="L66" authorId="0" shapeId="0" xr:uid="{F1842851-2B7D-4F65-AE97-AA7368D6610B}">
      <text>
        <r>
          <rPr>
            <sz val="9"/>
            <color indexed="81"/>
            <rFont val="Tahoma"/>
            <family val="2"/>
          </rPr>
          <t>Account_Balance_MTD(acctdept: {Map!K156})</t>
        </r>
      </text>
    </comment>
    <comment ref="M66" authorId="0" shapeId="0" xr:uid="{457B8AC5-415B-40DB-BAE8-CAC109E266FE}">
      <text>
        <r>
          <rPr>
            <sz val="9"/>
            <color indexed="81"/>
            <rFont val="Tahoma"/>
            <family val="2"/>
          </rPr>
          <t>Account_Balance_MTD(acctdept: {Map!L156})</t>
        </r>
      </text>
    </comment>
    <comment ref="D67" authorId="0" shapeId="0" xr:uid="{3C4AFDD7-6B21-42FC-8231-B658519887FE}">
      <text>
        <r>
          <rPr>
            <sz val="9"/>
            <color indexed="81"/>
            <rFont val="Tahoma"/>
            <family val="2"/>
          </rPr>
          <t>Account_Balance_MTD(acctdept: {Map!C157})</t>
        </r>
      </text>
    </comment>
    <comment ref="E67" authorId="0" shapeId="0" xr:uid="{E1299105-899A-4119-ACD9-FD801F1BB1C9}">
      <text>
        <r>
          <rPr>
            <sz val="9"/>
            <color indexed="81"/>
            <rFont val="Tahoma"/>
            <family val="2"/>
          </rPr>
          <t>Account_Balance_MTD(acctdept: {Map!D157})</t>
        </r>
      </text>
    </comment>
    <comment ref="F67" authorId="0" shapeId="0" xr:uid="{3E0380D9-15B3-4F97-B283-5A2D61452B7C}">
      <text>
        <r>
          <rPr>
            <sz val="9"/>
            <color indexed="81"/>
            <rFont val="Tahoma"/>
            <family val="2"/>
          </rPr>
          <t>Account_Balance_MTD(acctdept: {Map!E157})</t>
        </r>
      </text>
    </comment>
    <comment ref="G67" authorId="0" shapeId="0" xr:uid="{8F7D2C56-37D8-4860-B191-D0306B548D96}">
      <text>
        <r>
          <rPr>
            <sz val="9"/>
            <color indexed="81"/>
            <rFont val="Tahoma"/>
            <family val="2"/>
          </rPr>
          <t>Account_Balance_MTD(acctdept: {Map!F157})</t>
        </r>
      </text>
    </comment>
    <comment ref="H67" authorId="0" shapeId="0" xr:uid="{5332E888-E469-449B-B0AA-768D03C0A726}">
      <text>
        <r>
          <rPr>
            <sz val="9"/>
            <color indexed="81"/>
            <rFont val="Tahoma"/>
            <family val="2"/>
          </rPr>
          <t>Account_Balance_MTD(acctdept: {Map!G157})</t>
        </r>
      </text>
    </comment>
    <comment ref="I67" authorId="0" shapeId="0" xr:uid="{BA828F70-0513-4B49-8494-57D6B926F098}">
      <text>
        <r>
          <rPr>
            <sz val="9"/>
            <color indexed="81"/>
            <rFont val="Tahoma"/>
            <family val="2"/>
          </rPr>
          <t>Account_Balance_MTD(acctdept: {Map!H157})</t>
        </r>
      </text>
    </comment>
    <comment ref="J67" authorId="0" shapeId="0" xr:uid="{148F53B4-0A79-4534-AE15-0B034FE98DB6}">
      <text>
        <r>
          <rPr>
            <sz val="9"/>
            <color indexed="81"/>
            <rFont val="Tahoma"/>
            <family val="2"/>
          </rPr>
          <t>Account_Balance_MTD(acctdept: {Map!I157})</t>
        </r>
      </text>
    </comment>
    <comment ref="K67" authorId="0" shapeId="0" xr:uid="{D59A0098-D09A-4F3F-B639-4EFD02BBD974}">
      <text>
        <r>
          <rPr>
            <sz val="9"/>
            <color indexed="81"/>
            <rFont val="Tahoma"/>
            <family val="2"/>
          </rPr>
          <t>Account_Balance_MTD(acctdept: {Map!J157})</t>
        </r>
      </text>
    </comment>
    <comment ref="L67" authorId="0" shapeId="0" xr:uid="{03995DF6-8F52-4E93-8CB7-A116338FB044}">
      <text>
        <r>
          <rPr>
            <sz val="9"/>
            <color indexed="81"/>
            <rFont val="Tahoma"/>
            <family val="2"/>
          </rPr>
          <t>Account_Balance_MTD(acctdept: {Map!K157})</t>
        </r>
      </text>
    </comment>
    <comment ref="M67" authorId="0" shapeId="0" xr:uid="{B71D10D8-5310-4332-B8B1-7415D54319A2}">
      <text>
        <r>
          <rPr>
            <sz val="9"/>
            <color indexed="81"/>
            <rFont val="Tahoma"/>
            <family val="2"/>
          </rPr>
          <t>Account_Balance_MTD(acctdept: {Map!L157})</t>
        </r>
      </text>
    </comment>
    <comment ref="D68" authorId="0" shapeId="0" xr:uid="{4DE64F94-3EA1-45A6-9472-8A04C00D2B15}">
      <text>
        <r>
          <rPr>
            <sz val="9"/>
            <color indexed="81"/>
            <rFont val="Tahoma"/>
            <family val="2"/>
          </rPr>
          <t>Account_Balance_MTD(acctdept: {Map!C158})</t>
        </r>
      </text>
    </comment>
    <comment ref="E68" authorId="0" shapeId="0" xr:uid="{CDBD4006-CB60-4C1B-9F6F-B7D20741D56F}">
      <text>
        <r>
          <rPr>
            <sz val="9"/>
            <color indexed="81"/>
            <rFont val="Tahoma"/>
            <family val="2"/>
          </rPr>
          <t>Account_Balance_MTD(acctdept: {Map!D158})</t>
        </r>
      </text>
    </comment>
    <comment ref="F68" authorId="0" shapeId="0" xr:uid="{93AE24DD-84C2-454F-B168-96A16E1EBED8}">
      <text>
        <r>
          <rPr>
            <sz val="9"/>
            <color indexed="81"/>
            <rFont val="Tahoma"/>
            <family val="2"/>
          </rPr>
          <t>Account_Balance_MTD(acctdept: {Map!E158})</t>
        </r>
      </text>
    </comment>
    <comment ref="G68" authorId="0" shapeId="0" xr:uid="{921D52E8-8508-4306-924C-7224F6E855B8}">
      <text>
        <r>
          <rPr>
            <sz val="9"/>
            <color indexed="81"/>
            <rFont val="Tahoma"/>
            <family val="2"/>
          </rPr>
          <t>Account_Balance_MTD(acctdept: {Map!F158})</t>
        </r>
      </text>
    </comment>
    <comment ref="H68" authorId="0" shapeId="0" xr:uid="{36928498-5AD7-4B91-8F74-0F0679ED4CFD}">
      <text>
        <r>
          <rPr>
            <sz val="9"/>
            <color indexed="81"/>
            <rFont val="Tahoma"/>
            <family val="2"/>
          </rPr>
          <t>Account_Balance_MTD(acctdept: {Map!G158})</t>
        </r>
      </text>
    </comment>
    <comment ref="I68" authorId="0" shapeId="0" xr:uid="{09AC4688-2541-429A-9B25-81A661F8D8E4}">
      <text>
        <r>
          <rPr>
            <sz val="9"/>
            <color indexed="81"/>
            <rFont val="Tahoma"/>
            <family val="2"/>
          </rPr>
          <t>Account_Balance_MTD(acctdept: {Map!H158})</t>
        </r>
      </text>
    </comment>
    <comment ref="J68" authorId="0" shapeId="0" xr:uid="{16B7874F-F83B-4E8C-B82F-1374983E1ECF}">
      <text>
        <r>
          <rPr>
            <sz val="9"/>
            <color indexed="81"/>
            <rFont val="Tahoma"/>
            <family val="2"/>
          </rPr>
          <t>Account_Balance_MTD(acctdept: {Map!I158})</t>
        </r>
      </text>
    </comment>
    <comment ref="K68" authorId="0" shapeId="0" xr:uid="{EB9DFA6A-6E7A-4425-ABCA-A4450F319A38}">
      <text>
        <r>
          <rPr>
            <sz val="9"/>
            <color indexed="81"/>
            <rFont val="Tahoma"/>
            <family val="2"/>
          </rPr>
          <t>Account_Balance_MTD(acctdept: {Map!J158})</t>
        </r>
      </text>
    </comment>
    <comment ref="L68" authorId="0" shapeId="0" xr:uid="{C2880D82-185B-427B-8497-253F34122076}">
      <text>
        <r>
          <rPr>
            <sz val="9"/>
            <color indexed="81"/>
            <rFont val="Tahoma"/>
            <family val="2"/>
          </rPr>
          <t>Account_Balance_MTD(acctdept: {Map!K158})</t>
        </r>
      </text>
    </comment>
    <comment ref="M68" authorId="0" shapeId="0" xr:uid="{11CDBC66-C51B-4D51-AB26-201EA0CE8930}">
      <text>
        <r>
          <rPr>
            <sz val="9"/>
            <color indexed="81"/>
            <rFont val="Tahoma"/>
            <family val="2"/>
          </rPr>
          <t>Account_Balance_MTD(acctdept: {Map!L158})</t>
        </r>
      </text>
    </comment>
    <comment ref="D69" authorId="0" shapeId="0" xr:uid="{B86374C9-EE03-4422-977D-6C43DB3A3B5C}">
      <text>
        <r>
          <rPr>
            <sz val="9"/>
            <color indexed="81"/>
            <rFont val="Tahoma"/>
            <family val="2"/>
          </rPr>
          <t>Account_Balance_MTD(acctdept: {Map!C159})</t>
        </r>
      </text>
    </comment>
    <comment ref="E69" authorId="0" shapeId="0" xr:uid="{9F54EFD8-B2B0-4250-997D-6AE65A5E8E38}">
      <text>
        <r>
          <rPr>
            <sz val="9"/>
            <color indexed="81"/>
            <rFont val="Tahoma"/>
            <family val="2"/>
          </rPr>
          <t>Account_Balance_MTD(acctdept: {Map!D159})</t>
        </r>
      </text>
    </comment>
    <comment ref="F69" authorId="0" shapeId="0" xr:uid="{9754ED66-27D5-4061-BD94-0EC2C31379F8}">
      <text>
        <r>
          <rPr>
            <sz val="9"/>
            <color indexed="81"/>
            <rFont val="Tahoma"/>
            <family val="2"/>
          </rPr>
          <t>Account_Balance_MTD(acctdept: {Map!E159})</t>
        </r>
      </text>
    </comment>
    <comment ref="G69" authorId="0" shapeId="0" xr:uid="{0970C204-206C-45E5-9231-1356C3AC7405}">
      <text>
        <r>
          <rPr>
            <sz val="9"/>
            <color indexed="81"/>
            <rFont val="Tahoma"/>
            <family val="2"/>
          </rPr>
          <t>Account_Balance_MTD(acctdept: {Map!F159})</t>
        </r>
      </text>
    </comment>
    <comment ref="H69" authorId="0" shapeId="0" xr:uid="{4B3D6748-E792-4DB2-BBFC-D2C694C35417}">
      <text>
        <r>
          <rPr>
            <sz val="9"/>
            <color indexed="81"/>
            <rFont val="Tahoma"/>
            <family val="2"/>
          </rPr>
          <t>Account_Balance_MTD(acctdept: {Map!G159})</t>
        </r>
      </text>
    </comment>
    <comment ref="I69" authorId="0" shapeId="0" xr:uid="{E3DBF035-6904-4FE9-9BB7-C94D7DF4E30F}">
      <text>
        <r>
          <rPr>
            <sz val="9"/>
            <color indexed="81"/>
            <rFont val="Tahoma"/>
            <family val="2"/>
          </rPr>
          <t>Account_Balance_MTD(acctdept: {Map!H159})</t>
        </r>
      </text>
    </comment>
    <comment ref="J69" authorId="0" shapeId="0" xr:uid="{59D6B7CB-7C04-44C1-A2B6-0F9A1FDEA155}">
      <text>
        <r>
          <rPr>
            <sz val="9"/>
            <color indexed="81"/>
            <rFont val="Tahoma"/>
            <family val="2"/>
          </rPr>
          <t>Account_Balance_MTD(acctdept: {Map!I159})</t>
        </r>
      </text>
    </comment>
    <comment ref="K69" authorId="0" shapeId="0" xr:uid="{778D53B4-F9BF-412D-AD00-8DD826CAC483}">
      <text>
        <r>
          <rPr>
            <sz val="9"/>
            <color indexed="81"/>
            <rFont val="Tahoma"/>
            <family val="2"/>
          </rPr>
          <t>Account_Balance_MTD(acctdept: {Map!J159})</t>
        </r>
      </text>
    </comment>
    <comment ref="L69" authorId="0" shapeId="0" xr:uid="{70BC205D-2ADD-4DA7-9BC8-E79E9FEF89F9}">
      <text>
        <r>
          <rPr>
            <sz val="9"/>
            <color indexed="81"/>
            <rFont val="Tahoma"/>
            <family val="2"/>
          </rPr>
          <t>Account_Balance_MTD(acctdept: {Map!K159})</t>
        </r>
      </text>
    </comment>
    <comment ref="M69" authorId="0" shapeId="0" xr:uid="{7D73269C-36DD-43DB-8383-05E0F6014732}">
      <text>
        <r>
          <rPr>
            <sz val="9"/>
            <color indexed="81"/>
            <rFont val="Tahoma"/>
            <family val="2"/>
          </rPr>
          <t>Account_Balance_MTD(acctdept: {Map!L159})</t>
        </r>
      </text>
    </comment>
    <comment ref="D70" authorId="0" shapeId="0" xr:uid="{5E4AEC6D-28BB-45D2-93A9-7B867E4BB282}">
      <text>
        <r>
          <rPr>
            <sz val="9"/>
            <color indexed="81"/>
            <rFont val="Tahoma"/>
            <family val="2"/>
          </rPr>
          <t>Account_Balance_MTD(acctdept: {Map!C160})</t>
        </r>
      </text>
    </comment>
    <comment ref="E70" authorId="0" shapeId="0" xr:uid="{23B03B28-BFE4-407C-ABF0-6A4A03DD7FCE}">
      <text>
        <r>
          <rPr>
            <sz val="9"/>
            <color indexed="81"/>
            <rFont val="Tahoma"/>
            <family val="2"/>
          </rPr>
          <t>Account_Balance_MTD(acctdept: {Map!D160})</t>
        </r>
      </text>
    </comment>
    <comment ref="F70" authorId="0" shapeId="0" xr:uid="{F5D67E71-7C76-46BB-A6CE-089F28A18D91}">
      <text>
        <r>
          <rPr>
            <sz val="9"/>
            <color indexed="81"/>
            <rFont val="Tahoma"/>
            <family val="2"/>
          </rPr>
          <t>Account_Balance_MTD(acctdept: {Map!E160})</t>
        </r>
      </text>
    </comment>
    <comment ref="G70" authorId="0" shapeId="0" xr:uid="{4AF0EE1B-46FB-4917-96FC-A502258C86B5}">
      <text>
        <r>
          <rPr>
            <sz val="9"/>
            <color indexed="81"/>
            <rFont val="Tahoma"/>
            <family val="2"/>
          </rPr>
          <t>Account_Balance_MTD(acctdept: {Map!F160})</t>
        </r>
      </text>
    </comment>
    <comment ref="H70" authorId="0" shapeId="0" xr:uid="{4B0DC7D8-0B89-4211-95C8-7FEB6EC3C216}">
      <text>
        <r>
          <rPr>
            <sz val="9"/>
            <color indexed="81"/>
            <rFont val="Tahoma"/>
            <family val="2"/>
          </rPr>
          <t>Account_Balance_MTD(acctdept: {Map!G160})</t>
        </r>
      </text>
    </comment>
    <comment ref="I70" authorId="0" shapeId="0" xr:uid="{A769FD53-5FD9-4D16-91DC-32C88DB0B5CC}">
      <text>
        <r>
          <rPr>
            <sz val="9"/>
            <color indexed="81"/>
            <rFont val="Tahoma"/>
            <family val="2"/>
          </rPr>
          <t>Account_Balance_MTD(acctdept: {Map!H160})</t>
        </r>
      </text>
    </comment>
    <comment ref="J70" authorId="0" shapeId="0" xr:uid="{8C6961B6-F09E-415B-9FBA-43EDA282E8F6}">
      <text>
        <r>
          <rPr>
            <sz val="9"/>
            <color indexed="81"/>
            <rFont val="Tahoma"/>
            <family val="2"/>
          </rPr>
          <t>Account_Balance_MTD(acctdept: {Map!I160})</t>
        </r>
      </text>
    </comment>
    <comment ref="K70" authorId="0" shapeId="0" xr:uid="{78CE12A8-388A-4A32-B3CB-5FFD69194814}">
      <text>
        <r>
          <rPr>
            <sz val="9"/>
            <color indexed="81"/>
            <rFont val="Tahoma"/>
            <family val="2"/>
          </rPr>
          <t>Account_Balance_MTD(acctdept: {Map!J160})</t>
        </r>
      </text>
    </comment>
    <comment ref="L70" authorId="0" shapeId="0" xr:uid="{FE5FDD61-923B-4FAF-B2C4-2084AF1DE1AF}">
      <text>
        <r>
          <rPr>
            <sz val="9"/>
            <color indexed="81"/>
            <rFont val="Tahoma"/>
            <family val="2"/>
          </rPr>
          <t>Account_Balance_MTD(acctdept: {Map!K160})</t>
        </r>
      </text>
    </comment>
    <comment ref="M70" authorId="0" shapeId="0" xr:uid="{3A5D4353-28E4-4AB0-8264-5EEA3F70585D}">
      <text>
        <r>
          <rPr>
            <sz val="9"/>
            <color indexed="81"/>
            <rFont val="Tahoma"/>
            <family val="2"/>
          </rPr>
          <t>Account_Balance_MTD(acctdept: {Map!L160})</t>
        </r>
      </text>
    </comment>
    <comment ref="D71" authorId="0" shapeId="0" xr:uid="{BFE0BB4F-D409-4D8C-B569-5B3B26FA5DF1}">
      <text>
        <r>
          <rPr>
            <sz val="9"/>
            <color indexed="81"/>
            <rFont val="Tahoma"/>
            <family val="2"/>
          </rPr>
          <t>Account_Balance_MTD(acctdept: {Map!C161})</t>
        </r>
      </text>
    </comment>
    <comment ref="E71" authorId="0" shapeId="0" xr:uid="{1C5DFBDE-2F74-4959-AA7E-AD8DF56E9EDA}">
      <text>
        <r>
          <rPr>
            <sz val="9"/>
            <color indexed="81"/>
            <rFont val="Tahoma"/>
            <family val="2"/>
          </rPr>
          <t>Account_Balance_MTD(acctdept: {Map!D161})</t>
        </r>
      </text>
    </comment>
    <comment ref="F71" authorId="0" shapeId="0" xr:uid="{5AADB676-AC16-4F93-8A95-7CBF9EB3EAB2}">
      <text>
        <r>
          <rPr>
            <sz val="9"/>
            <color indexed="81"/>
            <rFont val="Tahoma"/>
            <family val="2"/>
          </rPr>
          <t>Account_Balance_MTD(acctdept: {Map!E161})</t>
        </r>
      </text>
    </comment>
    <comment ref="G71" authorId="0" shapeId="0" xr:uid="{619A91C7-88DD-4D16-B779-75D26C0D0BB2}">
      <text>
        <r>
          <rPr>
            <sz val="9"/>
            <color indexed="81"/>
            <rFont val="Tahoma"/>
            <family val="2"/>
          </rPr>
          <t>Account_Balance_MTD(acctdept: {Map!F161})</t>
        </r>
      </text>
    </comment>
    <comment ref="H71" authorId="0" shapeId="0" xr:uid="{F3B98A4A-E514-4936-AF91-A1E0BBB933E9}">
      <text>
        <r>
          <rPr>
            <sz val="9"/>
            <color indexed="81"/>
            <rFont val="Tahoma"/>
            <family val="2"/>
          </rPr>
          <t>Account_Balance_MTD(acctdept: {Map!G161})</t>
        </r>
      </text>
    </comment>
    <comment ref="I71" authorId="0" shapeId="0" xr:uid="{B5EB770B-F4DD-43DF-A501-2D360D31B61C}">
      <text>
        <r>
          <rPr>
            <sz val="9"/>
            <color indexed="81"/>
            <rFont val="Tahoma"/>
            <family val="2"/>
          </rPr>
          <t>Account_Balance_MTD(acctdept: {Map!H161})</t>
        </r>
      </text>
    </comment>
    <comment ref="J71" authorId="0" shapeId="0" xr:uid="{6B4A3A3D-E1FC-41B2-8AA9-6A634FA013C7}">
      <text>
        <r>
          <rPr>
            <sz val="9"/>
            <color indexed="81"/>
            <rFont val="Tahoma"/>
            <family val="2"/>
          </rPr>
          <t>Account_Balance_MTD(acctdept: {Map!I161})</t>
        </r>
      </text>
    </comment>
    <comment ref="K71" authorId="0" shapeId="0" xr:uid="{769DA166-227A-4D22-BA53-DF603FD056B4}">
      <text>
        <r>
          <rPr>
            <sz val="9"/>
            <color indexed="81"/>
            <rFont val="Tahoma"/>
            <family val="2"/>
          </rPr>
          <t>Account_Balance_MTD(acctdept: {Map!J161})</t>
        </r>
      </text>
    </comment>
    <comment ref="L71" authorId="0" shapeId="0" xr:uid="{86B4EA63-7B3F-4ABF-984B-FB92E5E13BCD}">
      <text>
        <r>
          <rPr>
            <sz val="9"/>
            <color indexed="81"/>
            <rFont val="Tahoma"/>
            <family val="2"/>
          </rPr>
          <t>Account_Balance_MTD(acctdept: {Map!K161})</t>
        </r>
      </text>
    </comment>
    <comment ref="M71" authorId="0" shapeId="0" xr:uid="{FF3B351E-D939-4925-B07F-C05CCF628E62}">
      <text>
        <r>
          <rPr>
            <sz val="9"/>
            <color indexed="81"/>
            <rFont val="Tahoma"/>
            <family val="2"/>
          </rPr>
          <t>Account_Balance_MTD(acctdept: {Map!L161})</t>
        </r>
      </text>
    </comment>
    <comment ref="D72" authorId="0" shapeId="0" xr:uid="{D870B29A-17AE-41C6-A2E0-0ED73892134C}">
      <text>
        <r>
          <rPr>
            <sz val="9"/>
            <color indexed="81"/>
            <rFont val="Tahoma"/>
            <family val="2"/>
          </rPr>
          <t>Account_Balance_MTD(acctdept: {Map!C162})</t>
        </r>
      </text>
    </comment>
    <comment ref="E72" authorId="0" shapeId="0" xr:uid="{44755804-6332-42A5-BC27-D6290867475D}">
      <text>
        <r>
          <rPr>
            <sz val="9"/>
            <color indexed="81"/>
            <rFont val="Tahoma"/>
            <family val="2"/>
          </rPr>
          <t>Account_Balance_MTD(acctdept: {Map!D162})</t>
        </r>
      </text>
    </comment>
    <comment ref="F72" authorId="0" shapeId="0" xr:uid="{7625F324-72A3-49E4-8F2B-186B8C674B41}">
      <text>
        <r>
          <rPr>
            <sz val="9"/>
            <color indexed="81"/>
            <rFont val="Tahoma"/>
            <family val="2"/>
          </rPr>
          <t>Account_Balance_MTD(acctdept: {Map!E162})</t>
        </r>
      </text>
    </comment>
    <comment ref="G72" authorId="0" shapeId="0" xr:uid="{4744B90A-6AE3-4EF4-9DF7-F904CA3211F7}">
      <text>
        <r>
          <rPr>
            <sz val="9"/>
            <color indexed="81"/>
            <rFont val="Tahoma"/>
            <family val="2"/>
          </rPr>
          <t>Account_Balance_MTD(acctdept: {Map!F162})</t>
        </r>
      </text>
    </comment>
    <comment ref="H72" authorId="0" shapeId="0" xr:uid="{55D70FA6-CCFB-4860-B879-CE28E91B633B}">
      <text>
        <r>
          <rPr>
            <sz val="9"/>
            <color indexed="81"/>
            <rFont val="Tahoma"/>
            <family val="2"/>
          </rPr>
          <t>Account_Balance_MTD(acctdept: {Map!G162})</t>
        </r>
      </text>
    </comment>
    <comment ref="I72" authorId="0" shapeId="0" xr:uid="{8F5FE91C-91EA-4143-97FC-402ECE24F94E}">
      <text>
        <r>
          <rPr>
            <sz val="9"/>
            <color indexed="81"/>
            <rFont val="Tahoma"/>
            <family val="2"/>
          </rPr>
          <t>Account_Balance_MTD(acctdept: {Map!H162})</t>
        </r>
      </text>
    </comment>
    <comment ref="J72" authorId="0" shapeId="0" xr:uid="{366FF627-496D-466D-B50E-28213F638C3A}">
      <text>
        <r>
          <rPr>
            <sz val="9"/>
            <color indexed="81"/>
            <rFont val="Tahoma"/>
            <family val="2"/>
          </rPr>
          <t>Account_Balance_MTD(acctdept: {Map!I162})</t>
        </r>
      </text>
    </comment>
    <comment ref="K72" authorId="0" shapeId="0" xr:uid="{6FC19354-09B8-4930-9CB3-3AF550E2838E}">
      <text>
        <r>
          <rPr>
            <sz val="9"/>
            <color indexed="81"/>
            <rFont val="Tahoma"/>
            <family val="2"/>
          </rPr>
          <t>Account_Balance_MTD(acctdept: {Map!J162})</t>
        </r>
      </text>
    </comment>
    <comment ref="L72" authorId="0" shapeId="0" xr:uid="{82FE0DD1-1263-45CF-A5A4-158E9D420474}">
      <text>
        <r>
          <rPr>
            <sz val="9"/>
            <color indexed="81"/>
            <rFont val="Tahoma"/>
            <family val="2"/>
          </rPr>
          <t>Account_Balance_MTD(acctdept: {Map!K162})</t>
        </r>
      </text>
    </comment>
    <comment ref="M72" authorId="0" shapeId="0" xr:uid="{9270CBA2-D357-479C-8369-9B18194291DF}">
      <text>
        <r>
          <rPr>
            <sz val="9"/>
            <color indexed="81"/>
            <rFont val="Tahoma"/>
            <family val="2"/>
          </rPr>
          <t>Account_Balance_MTD(acctdept: {Map!L162})</t>
        </r>
      </text>
    </comment>
    <comment ref="D73" authorId="0" shapeId="0" xr:uid="{E4F4B12B-17C6-4DBE-9CA5-C54F1AB4DB3A}">
      <text>
        <r>
          <rPr>
            <sz val="9"/>
            <color indexed="81"/>
            <rFont val="Tahoma"/>
            <family val="2"/>
          </rPr>
          <t>Account_Balance_MTD(acctdept: {Map!C163})</t>
        </r>
      </text>
    </comment>
    <comment ref="E73" authorId="0" shapeId="0" xr:uid="{6D41439B-E6F7-4E27-84F1-EBD9DA7DB00F}">
      <text>
        <r>
          <rPr>
            <sz val="9"/>
            <color indexed="81"/>
            <rFont val="Tahoma"/>
            <family val="2"/>
          </rPr>
          <t>Account_Balance_MTD(acctdept: {Map!D163})</t>
        </r>
      </text>
    </comment>
    <comment ref="F73" authorId="0" shapeId="0" xr:uid="{E53FD4EC-09C0-4AA4-804E-E5F2F233CD90}">
      <text>
        <r>
          <rPr>
            <sz val="9"/>
            <color indexed="81"/>
            <rFont val="Tahoma"/>
            <family val="2"/>
          </rPr>
          <t>Account_Balance_MTD(acctdept: {Map!E163})</t>
        </r>
      </text>
    </comment>
    <comment ref="G73" authorId="0" shapeId="0" xr:uid="{7BD2D0AE-A590-4C87-BA1B-33188A78BA2E}">
      <text>
        <r>
          <rPr>
            <sz val="9"/>
            <color indexed="81"/>
            <rFont val="Tahoma"/>
            <family val="2"/>
          </rPr>
          <t>Account_Balance_MTD(acctdept: {Map!F163})</t>
        </r>
      </text>
    </comment>
    <comment ref="H73" authorId="0" shapeId="0" xr:uid="{7DB35B4E-0D2F-4935-869F-7D5858E9A44B}">
      <text>
        <r>
          <rPr>
            <sz val="9"/>
            <color indexed="81"/>
            <rFont val="Tahoma"/>
            <family val="2"/>
          </rPr>
          <t>Account_Balance_MTD(acctdept: {Map!G163})</t>
        </r>
      </text>
    </comment>
    <comment ref="I73" authorId="0" shapeId="0" xr:uid="{28ECEE78-F30E-44B4-82F1-CF4806435739}">
      <text>
        <r>
          <rPr>
            <sz val="9"/>
            <color indexed="81"/>
            <rFont val="Tahoma"/>
            <family val="2"/>
          </rPr>
          <t>Account_Balance_MTD(acctdept: {Map!H163})</t>
        </r>
      </text>
    </comment>
    <comment ref="J73" authorId="0" shapeId="0" xr:uid="{6D7A6988-56A8-4012-9F47-400755A7CC92}">
      <text>
        <r>
          <rPr>
            <sz val="9"/>
            <color indexed="81"/>
            <rFont val="Tahoma"/>
            <family val="2"/>
          </rPr>
          <t>Account_Balance_MTD(acctdept: {Map!I163})</t>
        </r>
      </text>
    </comment>
    <comment ref="K73" authorId="0" shapeId="0" xr:uid="{A8893C6A-F172-46FC-871D-8CBB207B422D}">
      <text>
        <r>
          <rPr>
            <sz val="9"/>
            <color indexed="81"/>
            <rFont val="Tahoma"/>
            <family val="2"/>
          </rPr>
          <t>Account_Balance_MTD(acctdept: {Map!J163})</t>
        </r>
      </text>
    </comment>
    <comment ref="L73" authorId="0" shapeId="0" xr:uid="{60D9F7DA-8C0E-42CA-99B9-ADAF9A4F1636}">
      <text>
        <r>
          <rPr>
            <sz val="9"/>
            <color indexed="81"/>
            <rFont val="Tahoma"/>
            <family val="2"/>
          </rPr>
          <t>Account_Balance_MTD(acctdept: {Map!K163})</t>
        </r>
      </text>
    </comment>
    <comment ref="M73" authorId="0" shapeId="0" xr:uid="{9ABD9916-203B-4185-AEF7-9F861A78A2F2}">
      <text>
        <r>
          <rPr>
            <sz val="9"/>
            <color indexed="81"/>
            <rFont val="Tahoma"/>
            <family val="2"/>
          </rPr>
          <t>Account_Balance_MTD(acctdept: {Map!L163})</t>
        </r>
      </text>
    </comment>
    <comment ref="D74" authorId="0" shapeId="0" xr:uid="{07FC85AF-0A59-48DA-B623-0E8CF63FAD5B}">
      <text>
        <r>
          <rPr>
            <sz val="9"/>
            <color indexed="81"/>
            <rFont val="Tahoma"/>
            <family val="2"/>
          </rPr>
          <t>Account_Balance_MTD(acctdept: {Map!C164})</t>
        </r>
      </text>
    </comment>
    <comment ref="E74" authorId="0" shapeId="0" xr:uid="{27447098-EB03-41B0-88E7-260C31EA47E8}">
      <text>
        <r>
          <rPr>
            <sz val="9"/>
            <color indexed="81"/>
            <rFont val="Tahoma"/>
            <family val="2"/>
          </rPr>
          <t>Account_Balance_MTD(acctdept: {Map!D164})</t>
        </r>
      </text>
    </comment>
    <comment ref="F74" authorId="0" shapeId="0" xr:uid="{5051338F-8AC2-48F4-A4CD-91C990E07866}">
      <text>
        <r>
          <rPr>
            <sz val="9"/>
            <color indexed="81"/>
            <rFont val="Tahoma"/>
            <family val="2"/>
          </rPr>
          <t>Account_Balance_MTD(acctdept: {Map!E164})</t>
        </r>
      </text>
    </comment>
    <comment ref="G74" authorId="0" shapeId="0" xr:uid="{6C3D2E7D-AB96-4B85-A485-3C6DDB90ED0A}">
      <text>
        <r>
          <rPr>
            <sz val="9"/>
            <color indexed="81"/>
            <rFont val="Tahoma"/>
            <family val="2"/>
          </rPr>
          <t>Account_Balance_MTD(acctdept: {Map!F164})</t>
        </r>
      </text>
    </comment>
    <comment ref="H74" authorId="0" shapeId="0" xr:uid="{E095B6B4-99CA-4EA8-94C5-63AFD2ECE833}">
      <text>
        <r>
          <rPr>
            <sz val="9"/>
            <color indexed="81"/>
            <rFont val="Tahoma"/>
            <family val="2"/>
          </rPr>
          <t>Account_Balance_MTD(acctdept: {Map!G164})</t>
        </r>
      </text>
    </comment>
    <comment ref="I74" authorId="0" shapeId="0" xr:uid="{2F1E61D8-E0DE-48DD-A503-9A4E2A56E3E4}">
      <text>
        <r>
          <rPr>
            <sz val="9"/>
            <color indexed="81"/>
            <rFont val="Tahoma"/>
            <family val="2"/>
          </rPr>
          <t>Account_Balance_MTD(acctdept: {Map!H164})</t>
        </r>
      </text>
    </comment>
    <comment ref="J74" authorId="0" shapeId="0" xr:uid="{AD8579DF-A328-4326-8AE4-2B096646BF6B}">
      <text>
        <r>
          <rPr>
            <sz val="9"/>
            <color indexed="81"/>
            <rFont val="Tahoma"/>
            <family val="2"/>
          </rPr>
          <t>Account_Balance_MTD(acctdept: {Map!I164})</t>
        </r>
      </text>
    </comment>
    <comment ref="K74" authorId="0" shapeId="0" xr:uid="{FA463C3D-977C-43CA-88C1-6EB89D87CB0C}">
      <text>
        <r>
          <rPr>
            <sz val="9"/>
            <color indexed="81"/>
            <rFont val="Tahoma"/>
            <family val="2"/>
          </rPr>
          <t>Account_Balance_MTD(acctdept: {Map!J164})</t>
        </r>
      </text>
    </comment>
    <comment ref="L74" authorId="0" shapeId="0" xr:uid="{546E6517-F55B-4099-97C0-E2D919F431B5}">
      <text>
        <r>
          <rPr>
            <sz val="9"/>
            <color indexed="81"/>
            <rFont val="Tahoma"/>
            <family val="2"/>
          </rPr>
          <t>Account_Balance_MTD(acctdept: {Map!K164})</t>
        </r>
      </text>
    </comment>
    <comment ref="M74" authorId="0" shapeId="0" xr:uid="{E0450832-C02D-4B5C-97D3-7D0C976263D1}">
      <text>
        <r>
          <rPr>
            <sz val="9"/>
            <color indexed="81"/>
            <rFont val="Tahoma"/>
            <family val="2"/>
          </rPr>
          <t>Account_Balance_MTD(acctdept: {Map!L164})</t>
        </r>
      </text>
    </comment>
    <comment ref="D75" authorId="0" shapeId="0" xr:uid="{F4B9F7BB-CE1F-4063-A2E2-F9FDA06D478F}">
      <text>
        <r>
          <rPr>
            <sz val="9"/>
            <color indexed="81"/>
            <rFont val="Tahoma"/>
            <family val="2"/>
          </rPr>
          <t>Account_Balance_MTD(acctdept: {Map!C165})</t>
        </r>
      </text>
    </comment>
    <comment ref="E75" authorId="0" shapeId="0" xr:uid="{C4AB3FA9-ACFF-4A6B-B33D-235614845D21}">
      <text>
        <r>
          <rPr>
            <sz val="9"/>
            <color indexed="81"/>
            <rFont val="Tahoma"/>
            <family val="2"/>
          </rPr>
          <t>Account_Balance_MTD(acctdept: {Map!D165})</t>
        </r>
      </text>
    </comment>
    <comment ref="F75" authorId="0" shapeId="0" xr:uid="{EC3AAB3F-B6A3-4692-BA5C-3A9244239712}">
      <text>
        <r>
          <rPr>
            <sz val="9"/>
            <color indexed="81"/>
            <rFont val="Tahoma"/>
            <family val="2"/>
          </rPr>
          <t>Account_Balance_MTD(acctdept: {Map!E165})</t>
        </r>
      </text>
    </comment>
    <comment ref="G75" authorId="0" shapeId="0" xr:uid="{690DDA1C-3537-4127-AEB6-6813C0ECFF35}">
      <text>
        <r>
          <rPr>
            <sz val="9"/>
            <color indexed="81"/>
            <rFont val="Tahoma"/>
            <family val="2"/>
          </rPr>
          <t>Account_Balance_MTD(acctdept: {Map!F165})</t>
        </r>
      </text>
    </comment>
    <comment ref="H75" authorId="0" shapeId="0" xr:uid="{C0685597-0362-4FC3-9589-26F0870C4FB1}">
      <text>
        <r>
          <rPr>
            <sz val="9"/>
            <color indexed="81"/>
            <rFont val="Tahoma"/>
            <family val="2"/>
          </rPr>
          <t>Account_Balance_MTD(acctdept: {Map!G165})</t>
        </r>
      </text>
    </comment>
    <comment ref="I75" authorId="0" shapeId="0" xr:uid="{AA93951E-6362-47E5-A572-B55737668441}">
      <text>
        <r>
          <rPr>
            <sz val="9"/>
            <color indexed="81"/>
            <rFont val="Tahoma"/>
            <family val="2"/>
          </rPr>
          <t>Account_Balance_MTD(acctdept: {Map!H165})</t>
        </r>
      </text>
    </comment>
    <comment ref="J75" authorId="0" shapeId="0" xr:uid="{27038E62-E35F-4471-9F10-D265B3F5CF81}">
      <text>
        <r>
          <rPr>
            <sz val="9"/>
            <color indexed="81"/>
            <rFont val="Tahoma"/>
            <family val="2"/>
          </rPr>
          <t>Account_Balance_MTD(acctdept: {Map!I165})</t>
        </r>
      </text>
    </comment>
    <comment ref="K75" authorId="0" shapeId="0" xr:uid="{DD96C922-A864-4AE2-AC5C-1AC25C6E3F10}">
      <text>
        <r>
          <rPr>
            <sz val="9"/>
            <color indexed="81"/>
            <rFont val="Tahoma"/>
            <family val="2"/>
          </rPr>
          <t>Account_Balance_MTD(acctdept: {Map!J165})</t>
        </r>
      </text>
    </comment>
    <comment ref="L75" authorId="0" shapeId="0" xr:uid="{69558F44-E123-4F13-AB4D-12196848245E}">
      <text>
        <r>
          <rPr>
            <sz val="9"/>
            <color indexed="81"/>
            <rFont val="Tahoma"/>
            <family val="2"/>
          </rPr>
          <t>Account_Balance_MTD(acctdept: {Map!K165})</t>
        </r>
      </text>
    </comment>
    <comment ref="M75" authorId="0" shapeId="0" xr:uid="{B6D5127F-2475-4B19-8BCA-C67344121FB1}">
      <text>
        <r>
          <rPr>
            <sz val="9"/>
            <color indexed="81"/>
            <rFont val="Tahoma"/>
            <family val="2"/>
          </rPr>
          <t>Account_Balance_MTD(acctdept: {Map!L165})</t>
        </r>
      </text>
    </comment>
    <comment ref="D76" authorId="0" shapeId="0" xr:uid="{31F22FF8-744D-4BDB-A50A-65048DA9F7D0}">
      <text>
        <r>
          <rPr>
            <sz val="9"/>
            <color indexed="81"/>
            <rFont val="Tahoma"/>
            <family val="2"/>
          </rPr>
          <t>Account_Balance_MTD(acctdept: {Map!C166})</t>
        </r>
      </text>
    </comment>
    <comment ref="E76" authorId="0" shapeId="0" xr:uid="{96153E12-3DBA-4B7E-801E-18D3028A530F}">
      <text>
        <r>
          <rPr>
            <sz val="9"/>
            <color indexed="81"/>
            <rFont val="Tahoma"/>
            <family val="2"/>
          </rPr>
          <t>Account_Balance_MTD(acctdept: {Map!D166})</t>
        </r>
      </text>
    </comment>
    <comment ref="F76" authorId="0" shapeId="0" xr:uid="{92B61D12-F631-430B-8A0C-6B01B1B6AAE4}">
      <text>
        <r>
          <rPr>
            <sz val="9"/>
            <color indexed="81"/>
            <rFont val="Tahoma"/>
            <family val="2"/>
          </rPr>
          <t>Account_Balance_MTD(acctdept: {Map!E166})</t>
        </r>
      </text>
    </comment>
    <comment ref="G76" authorId="0" shapeId="0" xr:uid="{A2E83DF6-8CC9-43CB-ABF1-021D4237B9BA}">
      <text>
        <r>
          <rPr>
            <sz val="9"/>
            <color indexed="81"/>
            <rFont val="Tahoma"/>
            <family val="2"/>
          </rPr>
          <t>Account_Balance_MTD(acctdept: {Map!F166})</t>
        </r>
      </text>
    </comment>
    <comment ref="H76" authorId="0" shapeId="0" xr:uid="{FB70AB03-54FD-4EB7-AEA4-09C38A3DA916}">
      <text>
        <r>
          <rPr>
            <sz val="9"/>
            <color indexed="81"/>
            <rFont val="Tahoma"/>
            <family val="2"/>
          </rPr>
          <t>Account_Balance_MTD(acctdept: {Map!G166})</t>
        </r>
      </text>
    </comment>
    <comment ref="I76" authorId="0" shapeId="0" xr:uid="{FEC7CB5D-E417-4219-85B6-A8E6AE91FDD8}">
      <text>
        <r>
          <rPr>
            <sz val="9"/>
            <color indexed="81"/>
            <rFont val="Tahoma"/>
            <family val="2"/>
          </rPr>
          <t>Account_Balance_MTD(acctdept: {Map!H166})</t>
        </r>
      </text>
    </comment>
    <comment ref="J76" authorId="0" shapeId="0" xr:uid="{A27D72CE-B866-4CA9-8325-FB3D368CAF39}">
      <text>
        <r>
          <rPr>
            <sz val="9"/>
            <color indexed="81"/>
            <rFont val="Tahoma"/>
            <family val="2"/>
          </rPr>
          <t>Account_Balance_MTD(acctdept: {Map!I166})</t>
        </r>
      </text>
    </comment>
    <comment ref="K76" authorId="0" shapeId="0" xr:uid="{B3192CD2-07B1-478D-9B0E-90EDC2C343CB}">
      <text>
        <r>
          <rPr>
            <sz val="9"/>
            <color indexed="81"/>
            <rFont val="Tahoma"/>
            <family val="2"/>
          </rPr>
          <t>Account_Balance_MTD(acctdept: {Map!J166})</t>
        </r>
      </text>
    </comment>
    <comment ref="L76" authorId="0" shapeId="0" xr:uid="{63F26BCE-70F5-4A47-8A5F-5BCBBED5F17C}">
      <text>
        <r>
          <rPr>
            <sz val="9"/>
            <color indexed="81"/>
            <rFont val="Tahoma"/>
            <family val="2"/>
          </rPr>
          <t>Account_Balance_MTD(acctdept: {Map!K166})</t>
        </r>
      </text>
    </comment>
    <comment ref="M76" authorId="0" shapeId="0" xr:uid="{35301657-51FC-49E4-BE0F-0E954F7C3323}">
      <text>
        <r>
          <rPr>
            <sz val="9"/>
            <color indexed="81"/>
            <rFont val="Tahoma"/>
            <family val="2"/>
          </rPr>
          <t>Account_Balance_MTD(acctdept: {Map!L166})</t>
        </r>
      </text>
    </comment>
    <comment ref="D77" authorId="0" shapeId="0" xr:uid="{074B0975-11AB-4EB4-9BD2-93C4BB27B42F}">
      <text>
        <r>
          <rPr>
            <sz val="9"/>
            <color indexed="81"/>
            <rFont val="Tahoma"/>
            <family val="2"/>
          </rPr>
          <t>Account_Balance_MTD(acctdept: {Map!C167})</t>
        </r>
      </text>
    </comment>
    <comment ref="E77" authorId="0" shapeId="0" xr:uid="{2CD1DE2B-0743-499C-A596-AE23379891F6}">
      <text>
        <r>
          <rPr>
            <sz val="9"/>
            <color indexed="81"/>
            <rFont val="Tahoma"/>
            <family val="2"/>
          </rPr>
          <t>Account_Balance_MTD(acctdept: {Map!D167})</t>
        </r>
      </text>
    </comment>
    <comment ref="F77" authorId="0" shapeId="0" xr:uid="{98B65BC4-B404-41B3-ACE4-82CE171A4950}">
      <text>
        <r>
          <rPr>
            <sz val="9"/>
            <color indexed="81"/>
            <rFont val="Tahoma"/>
            <family val="2"/>
          </rPr>
          <t>Account_Balance_MTD(acctdept: {Map!E167})</t>
        </r>
      </text>
    </comment>
    <comment ref="G77" authorId="0" shapeId="0" xr:uid="{F975C1BB-B40E-4BC7-8770-6211E4732840}">
      <text>
        <r>
          <rPr>
            <sz val="9"/>
            <color indexed="81"/>
            <rFont val="Tahoma"/>
            <family val="2"/>
          </rPr>
          <t>Account_Balance_MTD(acctdept: {Map!F167})</t>
        </r>
      </text>
    </comment>
    <comment ref="H77" authorId="0" shapeId="0" xr:uid="{33644FCC-82EE-41A8-9FEF-22E2A6C55CB8}">
      <text>
        <r>
          <rPr>
            <sz val="9"/>
            <color indexed="81"/>
            <rFont val="Tahoma"/>
            <family val="2"/>
          </rPr>
          <t>Account_Balance_MTD(acctdept: {Map!G167})</t>
        </r>
      </text>
    </comment>
    <comment ref="I77" authorId="0" shapeId="0" xr:uid="{0E25AEC2-F315-4517-B79A-F98466FFCD0A}">
      <text>
        <r>
          <rPr>
            <sz val="9"/>
            <color indexed="81"/>
            <rFont val="Tahoma"/>
            <family val="2"/>
          </rPr>
          <t>Account_Balance_MTD(acctdept: {Map!H167})</t>
        </r>
      </text>
    </comment>
    <comment ref="J77" authorId="0" shapeId="0" xr:uid="{717E2FDD-7E64-4FFA-BDDA-32D222FA45D6}">
      <text>
        <r>
          <rPr>
            <sz val="9"/>
            <color indexed="81"/>
            <rFont val="Tahoma"/>
            <family val="2"/>
          </rPr>
          <t>Account_Balance_MTD(acctdept: {Map!I167})</t>
        </r>
      </text>
    </comment>
    <comment ref="K77" authorId="0" shapeId="0" xr:uid="{950E7B08-309F-4699-9C2D-2E75E4F85C0D}">
      <text>
        <r>
          <rPr>
            <sz val="9"/>
            <color indexed="81"/>
            <rFont val="Tahoma"/>
            <family val="2"/>
          </rPr>
          <t>Account_Balance_MTD(acctdept: {Map!J167})</t>
        </r>
      </text>
    </comment>
    <comment ref="L77" authorId="0" shapeId="0" xr:uid="{13F656F6-A6A3-4B6D-9E25-84C2BBD9ECCA}">
      <text>
        <r>
          <rPr>
            <sz val="9"/>
            <color indexed="81"/>
            <rFont val="Tahoma"/>
            <family val="2"/>
          </rPr>
          <t>Account_Balance_MTD(acctdept: {Map!K167})</t>
        </r>
      </text>
    </comment>
    <comment ref="M77" authorId="0" shapeId="0" xr:uid="{7E9ACE3C-1B43-435B-A3F1-88632D4CC2AE}">
      <text>
        <r>
          <rPr>
            <sz val="9"/>
            <color indexed="81"/>
            <rFont val="Tahoma"/>
            <family val="2"/>
          </rPr>
          <t>Account_Balance_MTD(acctdept: {Map!L167})</t>
        </r>
      </text>
    </comment>
    <comment ref="D78" authorId="0" shapeId="0" xr:uid="{EEA18A35-3FD6-4E65-BED8-D7C8F33283BE}">
      <text>
        <r>
          <rPr>
            <sz val="9"/>
            <color indexed="81"/>
            <rFont val="Tahoma"/>
            <family val="2"/>
          </rPr>
          <t>Account_Balance_MTD(acctdept: {Map!C168})</t>
        </r>
      </text>
    </comment>
    <comment ref="E78" authorId="0" shapeId="0" xr:uid="{C263FB60-882F-48AE-B26B-BA09CADEC151}">
      <text>
        <r>
          <rPr>
            <sz val="9"/>
            <color indexed="81"/>
            <rFont val="Tahoma"/>
            <family val="2"/>
          </rPr>
          <t>Account_Balance_MTD(acctdept: {Map!D168})</t>
        </r>
      </text>
    </comment>
    <comment ref="F78" authorId="0" shapeId="0" xr:uid="{706B0BFD-B06B-4FF4-9000-E50592A4C429}">
      <text>
        <r>
          <rPr>
            <sz val="9"/>
            <color indexed="81"/>
            <rFont val="Tahoma"/>
            <family val="2"/>
          </rPr>
          <t>Account_Balance_MTD(acctdept: {Map!E168})</t>
        </r>
      </text>
    </comment>
    <comment ref="G78" authorId="0" shapeId="0" xr:uid="{F3DC7F2A-C479-4FD1-AC49-FDDB34C4C8A8}">
      <text>
        <r>
          <rPr>
            <sz val="9"/>
            <color indexed="81"/>
            <rFont val="Tahoma"/>
            <family val="2"/>
          </rPr>
          <t>Account_Balance_MTD(acctdept: {Map!F168})</t>
        </r>
      </text>
    </comment>
    <comment ref="H78" authorId="0" shapeId="0" xr:uid="{FAA53857-7ED6-494B-88B2-05B175A083E5}">
      <text>
        <r>
          <rPr>
            <sz val="9"/>
            <color indexed="81"/>
            <rFont val="Tahoma"/>
            <family val="2"/>
          </rPr>
          <t>Account_Balance_MTD(acctdept: {Map!G168})</t>
        </r>
      </text>
    </comment>
    <comment ref="I78" authorId="0" shapeId="0" xr:uid="{D0E76402-91B3-44DE-8965-1AF59D31942E}">
      <text>
        <r>
          <rPr>
            <sz val="9"/>
            <color indexed="81"/>
            <rFont val="Tahoma"/>
            <family val="2"/>
          </rPr>
          <t>Account_Balance_MTD(acctdept: {Map!H168})</t>
        </r>
      </text>
    </comment>
    <comment ref="J78" authorId="0" shapeId="0" xr:uid="{00D13721-A9C7-4488-AA7C-0FF35046289A}">
      <text>
        <r>
          <rPr>
            <sz val="9"/>
            <color indexed="81"/>
            <rFont val="Tahoma"/>
            <family val="2"/>
          </rPr>
          <t>Account_Balance_MTD(acctdept: {Map!I168})</t>
        </r>
      </text>
    </comment>
    <comment ref="K78" authorId="0" shapeId="0" xr:uid="{89FDD764-6B62-4749-8044-AD746C36CB8B}">
      <text>
        <r>
          <rPr>
            <sz val="9"/>
            <color indexed="81"/>
            <rFont val="Tahoma"/>
            <family val="2"/>
          </rPr>
          <t>Account_Balance_MTD(acctdept: {Map!J168})</t>
        </r>
      </text>
    </comment>
    <comment ref="L78" authorId="0" shapeId="0" xr:uid="{1BCF1F7B-269C-4D51-8EDF-52EFB132AF9D}">
      <text>
        <r>
          <rPr>
            <sz val="9"/>
            <color indexed="81"/>
            <rFont val="Tahoma"/>
            <family val="2"/>
          </rPr>
          <t>Account_Balance_MTD(acctdept: {Map!K168})</t>
        </r>
      </text>
    </comment>
    <comment ref="M78" authorId="0" shapeId="0" xr:uid="{3F55E3A8-E673-4CC1-85A3-8A48B849FD9A}">
      <text>
        <r>
          <rPr>
            <sz val="9"/>
            <color indexed="81"/>
            <rFont val="Tahoma"/>
            <family val="2"/>
          </rPr>
          <t>Account_Balance_MTD(acctdept: {Map!L168})</t>
        </r>
      </text>
    </comment>
    <comment ref="D79" authorId="0" shapeId="0" xr:uid="{55B34F17-E142-4A33-9D2B-ED62AF2284D7}">
      <text>
        <r>
          <rPr>
            <sz val="9"/>
            <color indexed="81"/>
            <rFont val="Tahoma"/>
            <family val="2"/>
          </rPr>
          <t>Account_Balance_MTD(acctdept: {Map!C169})</t>
        </r>
      </text>
    </comment>
    <comment ref="E79" authorId="0" shapeId="0" xr:uid="{DFFAE90D-897C-4CAB-B123-0F72B9884640}">
      <text>
        <r>
          <rPr>
            <sz val="9"/>
            <color indexed="81"/>
            <rFont val="Tahoma"/>
            <family val="2"/>
          </rPr>
          <t>Account_Balance_MTD(acctdept: {Map!D169})</t>
        </r>
      </text>
    </comment>
    <comment ref="F79" authorId="0" shapeId="0" xr:uid="{A90E5A06-96A2-4926-8B4B-44EFDB0FA91E}">
      <text>
        <r>
          <rPr>
            <sz val="9"/>
            <color indexed="81"/>
            <rFont val="Tahoma"/>
            <family val="2"/>
          </rPr>
          <t>Account_Balance_MTD(acctdept: {Map!E169})</t>
        </r>
      </text>
    </comment>
    <comment ref="G79" authorId="0" shapeId="0" xr:uid="{46921916-B594-4BB3-B5F9-2EFB70E6367C}">
      <text>
        <r>
          <rPr>
            <sz val="9"/>
            <color indexed="81"/>
            <rFont val="Tahoma"/>
            <family val="2"/>
          </rPr>
          <t>Account_Balance_MTD(acctdept: {Map!F169})</t>
        </r>
      </text>
    </comment>
    <comment ref="H79" authorId="0" shapeId="0" xr:uid="{52F5E4DE-98A2-45D7-9FB1-1F0DF2F0DCC1}">
      <text>
        <r>
          <rPr>
            <sz val="9"/>
            <color indexed="81"/>
            <rFont val="Tahoma"/>
            <family val="2"/>
          </rPr>
          <t>Account_Balance_MTD(acctdept: {Map!G169})</t>
        </r>
      </text>
    </comment>
    <comment ref="I79" authorId="0" shapeId="0" xr:uid="{5C01D97A-1A3D-4D10-8C4F-2E03F87C9400}">
      <text>
        <r>
          <rPr>
            <sz val="9"/>
            <color indexed="81"/>
            <rFont val="Tahoma"/>
            <family val="2"/>
          </rPr>
          <t>Account_Balance_MTD(acctdept: {Map!H169})</t>
        </r>
      </text>
    </comment>
    <comment ref="J79" authorId="0" shapeId="0" xr:uid="{F3C7EE40-22FE-47B9-96E1-CC59E8828827}">
      <text>
        <r>
          <rPr>
            <sz val="9"/>
            <color indexed="81"/>
            <rFont val="Tahoma"/>
            <family val="2"/>
          </rPr>
          <t>Account_Balance_MTD(acctdept: {Map!I169})</t>
        </r>
      </text>
    </comment>
    <comment ref="K79" authorId="0" shapeId="0" xr:uid="{F63E64E3-8914-4B23-8560-DF754C7EB628}">
      <text>
        <r>
          <rPr>
            <sz val="9"/>
            <color indexed="81"/>
            <rFont val="Tahoma"/>
            <family val="2"/>
          </rPr>
          <t>Account_Balance_MTD(acctdept: {Map!J169})</t>
        </r>
      </text>
    </comment>
    <comment ref="L79" authorId="0" shapeId="0" xr:uid="{A6C7096F-513E-4D29-ABDF-C7419B96B26E}">
      <text>
        <r>
          <rPr>
            <sz val="9"/>
            <color indexed="81"/>
            <rFont val="Tahoma"/>
            <family val="2"/>
          </rPr>
          <t>Account_Balance_MTD(acctdept: {Map!K169})</t>
        </r>
      </text>
    </comment>
    <comment ref="M79" authorId="0" shapeId="0" xr:uid="{426EED79-8706-43ED-A7DD-CCCCF79D5822}">
      <text>
        <r>
          <rPr>
            <sz val="9"/>
            <color indexed="81"/>
            <rFont val="Tahoma"/>
            <family val="2"/>
          </rPr>
          <t>Account_Balance_MTD(acctdept: {Map!L169})</t>
        </r>
      </text>
    </comment>
    <comment ref="D80" authorId="0" shapeId="0" xr:uid="{0C761D58-DBC2-40E6-A999-91A22233A263}">
      <text>
        <r>
          <rPr>
            <sz val="9"/>
            <color indexed="81"/>
            <rFont val="Tahoma"/>
            <family val="2"/>
          </rPr>
          <t>Account_Balance_MTD(acctdept: {Map!C170})</t>
        </r>
      </text>
    </comment>
    <comment ref="E80" authorId="0" shapeId="0" xr:uid="{5A94DB51-7D6F-4B9D-90E0-C85624A3A2F6}">
      <text>
        <r>
          <rPr>
            <sz val="9"/>
            <color indexed="81"/>
            <rFont val="Tahoma"/>
            <family val="2"/>
          </rPr>
          <t>Account_Balance_MTD(acctdept: {Map!D170})</t>
        </r>
      </text>
    </comment>
    <comment ref="F80" authorId="0" shapeId="0" xr:uid="{DE5032AE-6BE4-4E69-A014-67FE89939C09}">
      <text>
        <r>
          <rPr>
            <sz val="9"/>
            <color indexed="81"/>
            <rFont val="Tahoma"/>
            <family val="2"/>
          </rPr>
          <t>Account_Balance_MTD(acctdept: {Map!E170})</t>
        </r>
      </text>
    </comment>
    <comment ref="G80" authorId="0" shapeId="0" xr:uid="{A204863F-C21C-406C-85C5-AE5049B0F080}">
      <text>
        <r>
          <rPr>
            <sz val="9"/>
            <color indexed="81"/>
            <rFont val="Tahoma"/>
            <family val="2"/>
          </rPr>
          <t>Account_Balance_MTD(acctdept: {Map!F170})</t>
        </r>
      </text>
    </comment>
    <comment ref="H80" authorId="0" shapeId="0" xr:uid="{73A10405-13DB-4CE9-8E65-CAC4FB19B08B}">
      <text>
        <r>
          <rPr>
            <sz val="9"/>
            <color indexed="81"/>
            <rFont val="Tahoma"/>
            <family val="2"/>
          </rPr>
          <t>Account_Balance_MTD(acctdept: {Map!G170})</t>
        </r>
      </text>
    </comment>
    <comment ref="I80" authorId="0" shapeId="0" xr:uid="{7A85B34A-79E6-4506-B609-101ECB85C117}">
      <text>
        <r>
          <rPr>
            <sz val="9"/>
            <color indexed="81"/>
            <rFont val="Tahoma"/>
            <family val="2"/>
          </rPr>
          <t>Account_Balance_MTD(acctdept: {Map!H170})</t>
        </r>
      </text>
    </comment>
    <comment ref="J80" authorId="0" shapeId="0" xr:uid="{C82FAA1F-AA42-406C-9DC1-5C9B9D4DCD58}">
      <text>
        <r>
          <rPr>
            <sz val="9"/>
            <color indexed="81"/>
            <rFont val="Tahoma"/>
            <family val="2"/>
          </rPr>
          <t>Account_Balance_MTD(acctdept: {Map!I170})</t>
        </r>
      </text>
    </comment>
    <comment ref="K80" authorId="0" shapeId="0" xr:uid="{CB636EB4-AD08-435C-8FD2-3FABBD90D936}">
      <text>
        <r>
          <rPr>
            <sz val="9"/>
            <color indexed="81"/>
            <rFont val="Tahoma"/>
            <family val="2"/>
          </rPr>
          <t>Account_Balance_MTD(acctdept: {Map!J170})</t>
        </r>
      </text>
    </comment>
    <comment ref="L80" authorId="0" shapeId="0" xr:uid="{EDEA9C87-40FD-41ED-A4EB-076BE9C5EB11}">
      <text>
        <r>
          <rPr>
            <sz val="9"/>
            <color indexed="81"/>
            <rFont val="Tahoma"/>
            <family val="2"/>
          </rPr>
          <t>Account_Balance_MTD(acctdept: {Map!K170})</t>
        </r>
      </text>
    </comment>
    <comment ref="M80" authorId="0" shapeId="0" xr:uid="{DD9D2BCA-C644-4FEA-83BD-F1F957531C4D}">
      <text>
        <r>
          <rPr>
            <sz val="9"/>
            <color indexed="81"/>
            <rFont val="Tahoma"/>
            <family val="2"/>
          </rPr>
          <t>Account_Balance_MTD(acctdept: {Map!L170})</t>
        </r>
      </text>
    </comment>
    <comment ref="D81" authorId="0" shapeId="0" xr:uid="{1FD287EA-7185-4683-A1EF-AEA345825917}">
      <text>
        <r>
          <rPr>
            <sz val="9"/>
            <color indexed="81"/>
            <rFont val="Tahoma"/>
            <family val="2"/>
          </rPr>
          <t>Account_Balance_MTD(acctdept: {Map!C171})</t>
        </r>
      </text>
    </comment>
    <comment ref="E81" authorId="0" shapeId="0" xr:uid="{1CDE389D-8F35-4968-9D18-B3BEFFB6791B}">
      <text>
        <r>
          <rPr>
            <sz val="9"/>
            <color indexed="81"/>
            <rFont val="Tahoma"/>
            <family val="2"/>
          </rPr>
          <t>Account_Balance_MTD(acctdept: {Map!D171})</t>
        </r>
      </text>
    </comment>
    <comment ref="F81" authorId="0" shapeId="0" xr:uid="{3E040F15-449B-4CF9-B2E8-6F47A55E71C4}">
      <text>
        <r>
          <rPr>
            <sz val="9"/>
            <color indexed="81"/>
            <rFont val="Tahoma"/>
            <family val="2"/>
          </rPr>
          <t>Account_Balance_MTD(acctdept: {Map!E171})</t>
        </r>
      </text>
    </comment>
    <comment ref="G81" authorId="0" shapeId="0" xr:uid="{1B125BD5-CEB2-46F1-9F5C-37D4EB7CED80}">
      <text>
        <r>
          <rPr>
            <sz val="9"/>
            <color indexed="81"/>
            <rFont val="Tahoma"/>
            <family val="2"/>
          </rPr>
          <t>Account_Balance_MTD(acctdept: {Map!F171})</t>
        </r>
      </text>
    </comment>
    <comment ref="H81" authorId="0" shapeId="0" xr:uid="{D3AA6FD9-0B85-42BF-819F-4FF09701CF14}">
      <text>
        <r>
          <rPr>
            <sz val="9"/>
            <color indexed="81"/>
            <rFont val="Tahoma"/>
            <family val="2"/>
          </rPr>
          <t>Account_Balance_MTD(acctdept: {Map!G171})</t>
        </r>
      </text>
    </comment>
    <comment ref="I81" authorId="0" shapeId="0" xr:uid="{69E486B8-B6DD-498E-B7E6-891E279FADC5}">
      <text>
        <r>
          <rPr>
            <sz val="9"/>
            <color indexed="81"/>
            <rFont val="Tahoma"/>
            <family val="2"/>
          </rPr>
          <t>Account_Balance_MTD(acctdept: {Map!H171})</t>
        </r>
      </text>
    </comment>
    <comment ref="J81" authorId="0" shapeId="0" xr:uid="{E9498BCF-A9F4-4CA2-8120-45FBCE80CBD8}">
      <text>
        <r>
          <rPr>
            <sz val="9"/>
            <color indexed="81"/>
            <rFont val="Tahoma"/>
            <family val="2"/>
          </rPr>
          <t>Account_Balance_MTD(acctdept: {Map!I171})</t>
        </r>
      </text>
    </comment>
    <comment ref="K81" authorId="0" shapeId="0" xr:uid="{A2E33A54-C9F7-493C-971C-6F002F8A6CC6}">
      <text>
        <r>
          <rPr>
            <sz val="9"/>
            <color indexed="81"/>
            <rFont val="Tahoma"/>
            <family val="2"/>
          </rPr>
          <t>Account_Balance_MTD(acctdept: {Map!J171})</t>
        </r>
      </text>
    </comment>
    <comment ref="L81" authorId="0" shapeId="0" xr:uid="{9AA1F4E6-ECA4-4757-B4C9-89CA3A08B87F}">
      <text>
        <r>
          <rPr>
            <sz val="9"/>
            <color indexed="81"/>
            <rFont val="Tahoma"/>
            <family val="2"/>
          </rPr>
          <t>Account_Balance_MTD(acctdept: {Map!K171})</t>
        </r>
      </text>
    </comment>
    <comment ref="M81" authorId="0" shapeId="0" xr:uid="{B0C39FF2-4CA2-4F53-8216-42794A75203E}">
      <text>
        <r>
          <rPr>
            <sz val="9"/>
            <color indexed="81"/>
            <rFont val="Tahoma"/>
            <family val="2"/>
          </rPr>
          <t>Account_Balance_MTD(acctdept: {Map!L171})</t>
        </r>
      </text>
    </comment>
    <comment ref="D82" authorId="0" shapeId="0" xr:uid="{D3492D0C-89F3-4E49-86B5-DA90A2B32E4A}">
      <text>
        <r>
          <rPr>
            <sz val="9"/>
            <color indexed="81"/>
            <rFont val="Tahoma"/>
            <family val="2"/>
          </rPr>
          <t>Account_Balance_MTD(acctdept: {Map!C172})</t>
        </r>
      </text>
    </comment>
    <comment ref="E82" authorId="0" shapeId="0" xr:uid="{0A24A8B9-FE23-4540-A44F-E3AC1B7ED20A}">
      <text>
        <r>
          <rPr>
            <sz val="9"/>
            <color indexed="81"/>
            <rFont val="Tahoma"/>
            <family val="2"/>
          </rPr>
          <t>Account_Balance_MTD(acctdept: {Map!D172})</t>
        </r>
      </text>
    </comment>
    <comment ref="F82" authorId="0" shapeId="0" xr:uid="{8F425CA1-2571-47BB-B84A-31F31CFB5B20}">
      <text>
        <r>
          <rPr>
            <sz val="9"/>
            <color indexed="81"/>
            <rFont val="Tahoma"/>
            <family val="2"/>
          </rPr>
          <t>Account_Balance_MTD(acctdept: {Map!E172})</t>
        </r>
      </text>
    </comment>
    <comment ref="G82" authorId="0" shapeId="0" xr:uid="{C4B68AB6-2585-479B-8EB7-894FC468EB9F}">
      <text>
        <r>
          <rPr>
            <sz val="9"/>
            <color indexed="81"/>
            <rFont val="Tahoma"/>
            <family val="2"/>
          </rPr>
          <t>Account_Balance_MTD(acctdept: {Map!F172})</t>
        </r>
      </text>
    </comment>
    <comment ref="H82" authorId="0" shapeId="0" xr:uid="{F42F41AA-6EAD-4A03-862F-12F70F7EE938}">
      <text>
        <r>
          <rPr>
            <sz val="9"/>
            <color indexed="81"/>
            <rFont val="Tahoma"/>
            <family val="2"/>
          </rPr>
          <t>Account_Balance_MTD(acctdept: {Map!G172})</t>
        </r>
      </text>
    </comment>
    <comment ref="I82" authorId="0" shapeId="0" xr:uid="{63CFF71F-7516-4799-8B7C-F7C510D80D57}">
      <text>
        <r>
          <rPr>
            <sz val="9"/>
            <color indexed="81"/>
            <rFont val="Tahoma"/>
            <family val="2"/>
          </rPr>
          <t>Account_Balance_MTD(acctdept: {Map!H172})</t>
        </r>
      </text>
    </comment>
    <comment ref="J82" authorId="0" shapeId="0" xr:uid="{B33186E4-183C-4FE3-B96C-0765C0E139EC}">
      <text>
        <r>
          <rPr>
            <sz val="9"/>
            <color indexed="81"/>
            <rFont val="Tahoma"/>
            <family val="2"/>
          </rPr>
          <t>Account_Balance_MTD(acctdept: {Map!I172})</t>
        </r>
      </text>
    </comment>
    <comment ref="K82" authorId="0" shapeId="0" xr:uid="{BCBA7F45-F872-43EF-90ED-B036CD1871C5}">
      <text>
        <r>
          <rPr>
            <sz val="9"/>
            <color indexed="81"/>
            <rFont val="Tahoma"/>
            <family val="2"/>
          </rPr>
          <t>Account_Balance_MTD(acctdept: {Map!J172})</t>
        </r>
      </text>
    </comment>
    <comment ref="L82" authorId="0" shapeId="0" xr:uid="{4069772C-4870-4269-BD57-7EA7A2806BF2}">
      <text>
        <r>
          <rPr>
            <sz val="9"/>
            <color indexed="81"/>
            <rFont val="Tahoma"/>
            <family val="2"/>
          </rPr>
          <t>Account_Balance_MTD(acctdept: {Map!K172})</t>
        </r>
      </text>
    </comment>
    <comment ref="M82" authorId="0" shapeId="0" xr:uid="{5934AF72-144F-4D96-8C8D-E59626118399}">
      <text>
        <r>
          <rPr>
            <sz val="9"/>
            <color indexed="81"/>
            <rFont val="Tahoma"/>
            <family val="2"/>
          </rPr>
          <t>Account_Balance_MTD(acctdept: {Map!L172})</t>
        </r>
      </text>
    </comment>
    <comment ref="D83" authorId="0" shapeId="0" xr:uid="{5F484449-57C5-4E4F-8D34-AFFDCC643A35}">
      <text>
        <r>
          <rPr>
            <sz val="9"/>
            <color indexed="81"/>
            <rFont val="Tahoma"/>
            <family val="2"/>
          </rPr>
          <t>Account_Balance_MTD(acctdept: {Map!C173})</t>
        </r>
      </text>
    </comment>
    <comment ref="E83" authorId="0" shapeId="0" xr:uid="{99771CBC-8F08-4747-808C-DA456EF8E5ED}">
      <text>
        <r>
          <rPr>
            <sz val="9"/>
            <color indexed="81"/>
            <rFont val="Tahoma"/>
            <family val="2"/>
          </rPr>
          <t>Account_Balance_MTD(acctdept: {Map!D173})</t>
        </r>
      </text>
    </comment>
    <comment ref="F83" authorId="0" shapeId="0" xr:uid="{FDDDE501-0518-4B8A-84EC-163274AC3EE2}">
      <text>
        <r>
          <rPr>
            <sz val="9"/>
            <color indexed="81"/>
            <rFont val="Tahoma"/>
            <family val="2"/>
          </rPr>
          <t>Account_Balance_MTD(acctdept: {Map!E173})</t>
        </r>
      </text>
    </comment>
    <comment ref="G83" authorId="0" shapeId="0" xr:uid="{471D6A75-4335-4B4E-AF2F-C823A0CDE7FD}">
      <text>
        <r>
          <rPr>
            <sz val="9"/>
            <color indexed="81"/>
            <rFont val="Tahoma"/>
            <family val="2"/>
          </rPr>
          <t>Account_Balance_MTD(acctdept: {Map!F173})</t>
        </r>
      </text>
    </comment>
    <comment ref="H83" authorId="0" shapeId="0" xr:uid="{D1E4FCD1-9089-4945-83F1-302E4C553EB2}">
      <text>
        <r>
          <rPr>
            <sz val="9"/>
            <color indexed="81"/>
            <rFont val="Tahoma"/>
            <family val="2"/>
          </rPr>
          <t>Account_Balance_MTD(acctdept: {Map!G173})</t>
        </r>
      </text>
    </comment>
    <comment ref="I83" authorId="0" shapeId="0" xr:uid="{215614A0-5440-49F2-905E-53236FF2C211}">
      <text>
        <r>
          <rPr>
            <sz val="9"/>
            <color indexed="81"/>
            <rFont val="Tahoma"/>
            <family val="2"/>
          </rPr>
          <t>Account_Balance_MTD(acctdept: {Map!H173})</t>
        </r>
      </text>
    </comment>
    <comment ref="J83" authorId="0" shapeId="0" xr:uid="{D457208A-6C17-433F-8369-2AF83EE03AE9}">
      <text>
        <r>
          <rPr>
            <sz val="9"/>
            <color indexed="81"/>
            <rFont val="Tahoma"/>
            <family val="2"/>
          </rPr>
          <t>Account_Balance_MTD(acctdept: {Map!I173})</t>
        </r>
      </text>
    </comment>
    <comment ref="K83" authorId="0" shapeId="0" xr:uid="{5C3AA894-F0CA-4924-80D7-31E7D2F6C2BD}">
      <text>
        <r>
          <rPr>
            <sz val="9"/>
            <color indexed="81"/>
            <rFont val="Tahoma"/>
            <family val="2"/>
          </rPr>
          <t>Account_Balance_MTD(acctdept: {Map!J173})</t>
        </r>
      </text>
    </comment>
    <comment ref="L83" authorId="0" shapeId="0" xr:uid="{A476D834-F0A2-4A05-BF8B-8689C69AE324}">
      <text>
        <r>
          <rPr>
            <sz val="9"/>
            <color indexed="81"/>
            <rFont val="Tahoma"/>
            <family val="2"/>
          </rPr>
          <t>Account_Balance_MTD(acctdept: {Map!K173})</t>
        </r>
      </text>
    </comment>
    <comment ref="M83" authorId="0" shapeId="0" xr:uid="{9B0E042C-F802-4BEC-B2E7-ED0992BB97EF}">
      <text>
        <r>
          <rPr>
            <sz val="9"/>
            <color indexed="81"/>
            <rFont val="Tahoma"/>
            <family val="2"/>
          </rPr>
          <t>Account_Balance_MTD(acctdept: {Map!L173})</t>
        </r>
      </text>
    </comment>
    <comment ref="D84" authorId="0" shapeId="0" xr:uid="{F11FD486-F2DF-4DBD-AE17-716C40C089A8}">
      <text>
        <r>
          <rPr>
            <sz val="9"/>
            <color indexed="81"/>
            <rFont val="Tahoma"/>
            <family val="2"/>
          </rPr>
          <t>Account_Balance_MTD(acctdept: {Map!C174})</t>
        </r>
      </text>
    </comment>
    <comment ref="E84" authorId="0" shapeId="0" xr:uid="{46C004C1-C7A3-47ED-963A-F104514AAD84}">
      <text>
        <r>
          <rPr>
            <sz val="9"/>
            <color indexed="81"/>
            <rFont val="Tahoma"/>
            <family val="2"/>
          </rPr>
          <t>Account_Balance_MTD(acctdept: {Map!D174})</t>
        </r>
      </text>
    </comment>
    <comment ref="F84" authorId="0" shapeId="0" xr:uid="{A7AD7DE3-3735-4802-97FC-C0750BAAF3A6}">
      <text>
        <r>
          <rPr>
            <sz val="9"/>
            <color indexed="81"/>
            <rFont val="Tahoma"/>
            <family val="2"/>
          </rPr>
          <t>Account_Balance_MTD(acctdept: {Map!E174})</t>
        </r>
      </text>
    </comment>
    <comment ref="G84" authorId="0" shapeId="0" xr:uid="{93A806E1-F0E3-4763-B314-EE390912E29C}">
      <text>
        <r>
          <rPr>
            <sz val="9"/>
            <color indexed="81"/>
            <rFont val="Tahoma"/>
            <family val="2"/>
          </rPr>
          <t>Account_Balance_MTD(acctdept: {Map!F174})</t>
        </r>
      </text>
    </comment>
    <comment ref="H84" authorId="0" shapeId="0" xr:uid="{04F9633D-1055-4AED-9855-03F844C340E0}">
      <text>
        <r>
          <rPr>
            <sz val="9"/>
            <color indexed="81"/>
            <rFont val="Tahoma"/>
            <family val="2"/>
          </rPr>
          <t>Account_Balance_MTD(acctdept: {Map!G174})</t>
        </r>
      </text>
    </comment>
    <comment ref="I84" authorId="0" shapeId="0" xr:uid="{26D97226-F433-4EDB-85E4-002AFF536D23}">
      <text>
        <r>
          <rPr>
            <sz val="9"/>
            <color indexed="81"/>
            <rFont val="Tahoma"/>
            <family val="2"/>
          </rPr>
          <t>Account_Balance_MTD(acctdept: {Map!H174})</t>
        </r>
      </text>
    </comment>
    <comment ref="J84" authorId="0" shapeId="0" xr:uid="{85AB0E61-5C1B-473A-90FF-24B0A1E463C3}">
      <text>
        <r>
          <rPr>
            <sz val="9"/>
            <color indexed="81"/>
            <rFont val="Tahoma"/>
            <family val="2"/>
          </rPr>
          <t>Account_Balance_MTD(acctdept: {Map!I174})</t>
        </r>
      </text>
    </comment>
    <comment ref="K84" authorId="0" shapeId="0" xr:uid="{188CB115-717B-463E-A90A-BF1ED3C914D8}">
      <text>
        <r>
          <rPr>
            <sz val="9"/>
            <color indexed="81"/>
            <rFont val="Tahoma"/>
            <family val="2"/>
          </rPr>
          <t>Account_Balance_MTD(acctdept: {Map!J174})</t>
        </r>
      </text>
    </comment>
    <comment ref="L84" authorId="0" shapeId="0" xr:uid="{1EC38168-17B5-4480-A4D2-6F064D31455F}">
      <text>
        <r>
          <rPr>
            <sz val="9"/>
            <color indexed="81"/>
            <rFont val="Tahoma"/>
            <family val="2"/>
          </rPr>
          <t>Account_Balance_MTD(acctdept: {Map!K174})</t>
        </r>
      </text>
    </comment>
    <comment ref="M84" authorId="0" shapeId="0" xr:uid="{CC0C89EC-A74E-4940-85EF-ED659C520590}">
      <text>
        <r>
          <rPr>
            <sz val="9"/>
            <color indexed="81"/>
            <rFont val="Tahoma"/>
            <family val="2"/>
          </rPr>
          <t>Account_Balance_MTD(acctdept: {Map!L174})</t>
        </r>
      </text>
    </comment>
    <comment ref="D85" authorId="0" shapeId="0" xr:uid="{2B57DD0D-7582-4223-9FB0-5C469B16A14D}">
      <text>
        <r>
          <rPr>
            <sz val="9"/>
            <color indexed="81"/>
            <rFont val="Tahoma"/>
            <family val="2"/>
          </rPr>
          <t>Account_Balance_MTD(acctdept: {Map!C175})</t>
        </r>
      </text>
    </comment>
    <comment ref="E85" authorId="0" shapeId="0" xr:uid="{4C1694BB-03A2-464A-A409-0CB5388D0922}">
      <text>
        <r>
          <rPr>
            <sz val="9"/>
            <color indexed="81"/>
            <rFont val="Tahoma"/>
            <family val="2"/>
          </rPr>
          <t>Account_Balance_MTD(acctdept: {Map!D175})</t>
        </r>
      </text>
    </comment>
    <comment ref="F85" authorId="0" shapeId="0" xr:uid="{BCF23CBB-58C5-412B-B6F1-195E65DFD217}">
      <text>
        <r>
          <rPr>
            <sz val="9"/>
            <color indexed="81"/>
            <rFont val="Tahoma"/>
            <family val="2"/>
          </rPr>
          <t>Account_Balance_MTD(acctdept: {Map!E175})</t>
        </r>
      </text>
    </comment>
    <comment ref="G85" authorId="0" shapeId="0" xr:uid="{1C1BDF4E-BDF3-4532-8AC0-12D1477F4AF3}">
      <text>
        <r>
          <rPr>
            <sz val="9"/>
            <color indexed="81"/>
            <rFont val="Tahoma"/>
            <family val="2"/>
          </rPr>
          <t>Account_Balance_MTD(acctdept: {Map!F175})</t>
        </r>
      </text>
    </comment>
    <comment ref="H85" authorId="0" shapeId="0" xr:uid="{C609EE71-6319-476F-AF45-0A72CC2FFCC0}">
      <text>
        <r>
          <rPr>
            <sz val="9"/>
            <color indexed="81"/>
            <rFont val="Tahoma"/>
            <family val="2"/>
          </rPr>
          <t>Account_Balance_MTD(acctdept: {Map!G175})</t>
        </r>
      </text>
    </comment>
    <comment ref="I85" authorId="0" shapeId="0" xr:uid="{A76410A6-37D7-4B75-84B3-EDDEB30910EA}">
      <text>
        <r>
          <rPr>
            <sz val="9"/>
            <color indexed="81"/>
            <rFont val="Tahoma"/>
            <family val="2"/>
          </rPr>
          <t>Account_Balance_MTD(acctdept: {Map!H175})</t>
        </r>
      </text>
    </comment>
    <comment ref="J85" authorId="0" shapeId="0" xr:uid="{4934270D-BC19-4F84-A692-007174891C0C}">
      <text>
        <r>
          <rPr>
            <sz val="9"/>
            <color indexed="81"/>
            <rFont val="Tahoma"/>
            <family val="2"/>
          </rPr>
          <t>Account_Balance_MTD(acctdept: {Map!I175})</t>
        </r>
      </text>
    </comment>
    <comment ref="K85" authorId="0" shapeId="0" xr:uid="{0DEDDFC7-5E80-4DC5-A68B-6C633E9E6C4B}">
      <text>
        <r>
          <rPr>
            <sz val="9"/>
            <color indexed="81"/>
            <rFont val="Tahoma"/>
            <family val="2"/>
          </rPr>
          <t>Account_Balance_MTD(acctdept: {Map!J175})</t>
        </r>
      </text>
    </comment>
    <comment ref="L85" authorId="0" shapeId="0" xr:uid="{E671D179-0A65-475F-A804-11DE0F725617}">
      <text>
        <r>
          <rPr>
            <sz val="9"/>
            <color indexed="81"/>
            <rFont val="Tahoma"/>
            <family val="2"/>
          </rPr>
          <t>Account_Balance_MTD(acctdept: {Map!K175})</t>
        </r>
      </text>
    </comment>
    <comment ref="M85" authorId="0" shapeId="0" xr:uid="{FFFF8359-DCF3-4E96-A2DB-435010ABE8C8}">
      <text>
        <r>
          <rPr>
            <sz val="9"/>
            <color indexed="81"/>
            <rFont val="Tahoma"/>
            <family val="2"/>
          </rPr>
          <t>Account_Balance_MTD(acctdept: {Map!L175})</t>
        </r>
      </text>
    </comment>
    <comment ref="D86" authorId="0" shapeId="0" xr:uid="{6F58A67E-00EE-4589-9D0D-0BCD42A19093}">
      <text>
        <r>
          <rPr>
            <sz val="9"/>
            <color indexed="81"/>
            <rFont val="Tahoma"/>
            <family val="2"/>
          </rPr>
          <t>Account_Balance_MTD(acctdept: {Map!C176})</t>
        </r>
      </text>
    </comment>
    <comment ref="E86" authorId="0" shapeId="0" xr:uid="{3C969E5E-AF43-49CE-8CB5-BECF4023F1CD}">
      <text>
        <r>
          <rPr>
            <sz val="9"/>
            <color indexed="81"/>
            <rFont val="Tahoma"/>
            <family val="2"/>
          </rPr>
          <t>Account_Balance_MTD(acctdept: {Map!D176})</t>
        </r>
      </text>
    </comment>
    <comment ref="F86" authorId="0" shapeId="0" xr:uid="{D66F4AFE-B2D8-4B61-9AF7-21C8BABE8B99}">
      <text>
        <r>
          <rPr>
            <sz val="9"/>
            <color indexed="81"/>
            <rFont val="Tahoma"/>
            <family val="2"/>
          </rPr>
          <t>Account_Balance_MTD(acctdept: {Map!E176})</t>
        </r>
      </text>
    </comment>
    <comment ref="G86" authorId="0" shapeId="0" xr:uid="{ECCBA2F8-1A58-458A-A852-60AB0C57D264}">
      <text>
        <r>
          <rPr>
            <sz val="9"/>
            <color indexed="81"/>
            <rFont val="Tahoma"/>
            <family val="2"/>
          </rPr>
          <t>Account_Balance_MTD(acctdept: {Map!F176})</t>
        </r>
      </text>
    </comment>
    <comment ref="H86" authorId="0" shapeId="0" xr:uid="{D210A554-55D7-415F-A901-9DE6AEE4CD1A}">
      <text>
        <r>
          <rPr>
            <sz val="9"/>
            <color indexed="81"/>
            <rFont val="Tahoma"/>
            <family val="2"/>
          </rPr>
          <t>Account_Balance_MTD(acctdept: {Map!G176})</t>
        </r>
      </text>
    </comment>
    <comment ref="I86" authorId="0" shapeId="0" xr:uid="{DBF1AEA3-DCFD-4494-8C53-69BF864199CD}">
      <text>
        <r>
          <rPr>
            <sz val="9"/>
            <color indexed="81"/>
            <rFont val="Tahoma"/>
            <family val="2"/>
          </rPr>
          <t>Account_Balance_MTD(acctdept: {Map!H176})</t>
        </r>
      </text>
    </comment>
    <comment ref="J86" authorId="0" shapeId="0" xr:uid="{BF7926A0-0E39-41BD-88C9-EFF7A61A114E}">
      <text>
        <r>
          <rPr>
            <sz val="9"/>
            <color indexed="81"/>
            <rFont val="Tahoma"/>
            <family val="2"/>
          </rPr>
          <t>Account_Balance_MTD(acctdept: {Map!I176})</t>
        </r>
      </text>
    </comment>
    <comment ref="K86" authorId="0" shapeId="0" xr:uid="{248813A9-6604-4821-B7FA-4D737A1F6B2E}">
      <text>
        <r>
          <rPr>
            <sz val="9"/>
            <color indexed="81"/>
            <rFont val="Tahoma"/>
            <family val="2"/>
          </rPr>
          <t>Account_Balance_MTD(acctdept: {Map!J176})</t>
        </r>
      </text>
    </comment>
    <comment ref="L86" authorId="0" shapeId="0" xr:uid="{ACF4CA50-DD76-416D-B7A4-8764C9DBD199}">
      <text>
        <r>
          <rPr>
            <sz val="9"/>
            <color indexed="81"/>
            <rFont val="Tahoma"/>
            <family val="2"/>
          </rPr>
          <t>Account_Balance_MTD(acctdept: {Map!K176})</t>
        </r>
      </text>
    </comment>
    <comment ref="M86" authorId="0" shapeId="0" xr:uid="{F577BF25-C7C3-4F7A-A73D-8515CD63B772}">
      <text>
        <r>
          <rPr>
            <sz val="9"/>
            <color indexed="81"/>
            <rFont val="Tahoma"/>
            <family val="2"/>
          </rPr>
          <t>Account_Balance_MTD(acctdept: {Map!L176})</t>
        </r>
      </text>
    </comment>
    <comment ref="D87" authorId="0" shapeId="0" xr:uid="{9D6F3D3A-981D-45B6-883A-21DA0BD76B2D}">
      <text>
        <r>
          <rPr>
            <sz val="9"/>
            <color indexed="81"/>
            <rFont val="Tahoma"/>
            <family val="2"/>
          </rPr>
          <t>Account_Balance_MTD(acctdept: {Map!C177})</t>
        </r>
      </text>
    </comment>
    <comment ref="E87" authorId="0" shapeId="0" xr:uid="{B85E8ED1-70C0-4D71-80FD-0CD73650DB74}">
      <text>
        <r>
          <rPr>
            <sz val="9"/>
            <color indexed="81"/>
            <rFont val="Tahoma"/>
            <family val="2"/>
          </rPr>
          <t>Account_Balance_MTD(acctdept: {Map!D177})</t>
        </r>
      </text>
    </comment>
    <comment ref="F87" authorId="0" shapeId="0" xr:uid="{5CF58EB7-91B7-4A75-B44B-9F04DDC6994A}">
      <text>
        <r>
          <rPr>
            <sz val="9"/>
            <color indexed="81"/>
            <rFont val="Tahoma"/>
            <family val="2"/>
          </rPr>
          <t>Account_Balance_MTD(acctdept: {Map!E177})</t>
        </r>
      </text>
    </comment>
    <comment ref="G87" authorId="0" shapeId="0" xr:uid="{092E528F-128F-4C21-8E75-B9033B829A50}">
      <text>
        <r>
          <rPr>
            <sz val="9"/>
            <color indexed="81"/>
            <rFont val="Tahoma"/>
            <family val="2"/>
          </rPr>
          <t>Account_Balance_MTD(acctdept: {Map!F177})</t>
        </r>
      </text>
    </comment>
    <comment ref="H87" authorId="0" shapeId="0" xr:uid="{24B4416E-07DF-4CE8-84EE-43B5F69FD9E9}">
      <text>
        <r>
          <rPr>
            <sz val="9"/>
            <color indexed="81"/>
            <rFont val="Tahoma"/>
            <family val="2"/>
          </rPr>
          <t>Account_Balance_MTD(acctdept: {Map!G177})</t>
        </r>
      </text>
    </comment>
    <comment ref="I87" authorId="0" shapeId="0" xr:uid="{24E34964-2140-4730-8CAD-0E8CE3A94715}">
      <text>
        <r>
          <rPr>
            <sz val="9"/>
            <color indexed="81"/>
            <rFont val="Tahoma"/>
            <family val="2"/>
          </rPr>
          <t>Account_Balance_MTD(acctdept: {Map!H177})</t>
        </r>
      </text>
    </comment>
    <comment ref="J87" authorId="0" shapeId="0" xr:uid="{6E9ABAB0-4BB3-445E-B4BB-00DBAA36ACAE}">
      <text>
        <r>
          <rPr>
            <sz val="9"/>
            <color indexed="81"/>
            <rFont val="Tahoma"/>
            <family val="2"/>
          </rPr>
          <t>Account_Balance_MTD(acctdept: {Map!I177})</t>
        </r>
      </text>
    </comment>
    <comment ref="K87" authorId="0" shapeId="0" xr:uid="{EF97D63D-24BD-41B5-B32F-D39942EDA683}">
      <text>
        <r>
          <rPr>
            <sz val="9"/>
            <color indexed="81"/>
            <rFont val="Tahoma"/>
            <family val="2"/>
          </rPr>
          <t>Account_Balance_MTD(acctdept: {Map!J177})</t>
        </r>
      </text>
    </comment>
    <comment ref="L87" authorId="0" shapeId="0" xr:uid="{B423A385-51D8-4D5B-A56A-C07265D52DED}">
      <text>
        <r>
          <rPr>
            <sz val="9"/>
            <color indexed="81"/>
            <rFont val="Tahoma"/>
            <family val="2"/>
          </rPr>
          <t>Account_Balance_MTD(acctdept: {Map!K177})</t>
        </r>
      </text>
    </comment>
    <comment ref="M87" authorId="0" shapeId="0" xr:uid="{42DF5C71-1C52-4CB1-AEA4-54AFD3881347}">
      <text>
        <r>
          <rPr>
            <sz val="9"/>
            <color indexed="81"/>
            <rFont val="Tahoma"/>
            <family val="2"/>
          </rPr>
          <t>Account_Balance_MTD(acctdept: {Map!L177})</t>
        </r>
      </text>
    </comment>
    <comment ref="D88" authorId="0" shapeId="0" xr:uid="{E47DE22D-A6B2-40AA-9E03-AF4E51C1D666}">
      <text>
        <r>
          <rPr>
            <sz val="9"/>
            <color indexed="81"/>
            <rFont val="Tahoma"/>
            <family val="2"/>
          </rPr>
          <t>Account_Balance_MTD(acctdept: {Map!C178})</t>
        </r>
      </text>
    </comment>
    <comment ref="E88" authorId="0" shapeId="0" xr:uid="{BACAF748-E07B-4047-A616-7BB420A8C073}">
      <text>
        <r>
          <rPr>
            <sz val="9"/>
            <color indexed="81"/>
            <rFont val="Tahoma"/>
            <family val="2"/>
          </rPr>
          <t>Account_Balance_MTD(acctdept: {Map!D178})</t>
        </r>
      </text>
    </comment>
    <comment ref="F88" authorId="0" shapeId="0" xr:uid="{7B49E42D-84C8-414B-ACF0-53A1BAF2766E}">
      <text>
        <r>
          <rPr>
            <sz val="9"/>
            <color indexed="81"/>
            <rFont val="Tahoma"/>
            <family val="2"/>
          </rPr>
          <t>Account_Balance_MTD(acctdept: {Map!E178})</t>
        </r>
      </text>
    </comment>
    <comment ref="G88" authorId="0" shapeId="0" xr:uid="{DB5C646E-DD4C-4F3A-9EA2-491616207B2C}">
      <text>
        <r>
          <rPr>
            <sz val="9"/>
            <color indexed="81"/>
            <rFont val="Tahoma"/>
            <family val="2"/>
          </rPr>
          <t>Account_Balance_MTD(acctdept: {Map!F178})</t>
        </r>
      </text>
    </comment>
    <comment ref="H88" authorId="0" shapeId="0" xr:uid="{E00AEC2D-FE3D-4F04-B161-04CA0A3E27F1}">
      <text>
        <r>
          <rPr>
            <sz val="9"/>
            <color indexed="81"/>
            <rFont val="Tahoma"/>
            <family val="2"/>
          </rPr>
          <t>Account_Balance_MTD(acctdept: {Map!G178})</t>
        </r>
      </text>
    </comment>
    <comment ref="I88" authorId="0" shapeId="0" xr:uid="{BF1FB78E-7F96-4E97-8781-D193E8C7B0D9}">
      <text>
        <r>
          <rPr>
            <sz val="9"/>
            <color indexed="81"/>
            <rFont val="Tahoma"/>
            <family val="2"/>
          </rPr>
          <t>Account_Balance_MTD(acctdept: {Map!H178})</t>
        </r>
      </text>
    </comment>
    <comment ref="J88" authorId="0" shapeId="0" xr:uid="{159768A0-EC0C-4EB9-A5B1-73A5FDD018FA}">
      <text>
        <r>
          <rPr>
            <sz val="9"/>
            <color indexed="81"/>
            <rFont val="Tahoma"/>
            <family val="2"/>
          </rPr>
          <t>Account_Balance_MTD(acctdept: {Map!I178})</t>
        </r>
      </text>
    </comment>
    <comment ref="K88" authorId="0" shapeId="0" xr:uid="{3FDC511B-03A0-4CDF-A153-C1B50622439B}">
      <text>
        <r>
          <rPr>
            <sz val="9"/>
            <color indexed="81"/>
            <rFont val="Tahoma"/>
            <family val="2"/>
          </rPr>
          <t>Account_Balance_MTD(acctdept: {Map!J178})</t>
        </r>
      </text>
    </comment>
    <comment ref="L88" authorId="0" shapeId="0" xr:uid="{5E14E877-D375-4B39-A28A-18501FF3EEF5}">
      <text>
        <r>
          <rPr>
            <sz val="9"/>
            <color indexed="81"/>
            <rFont val="Tahoma"/>
            <family val="2"/>
          </rPr>
          <t>Account_Balance_MTD(acctdept: {Map!K178})</t>
        </r>
      </text>
    </comment>
    <comment ref="M88" authorId="0" shapeId="0" xr:uid="{D1A5F248-2B10-4079-A798-ED6E75057585}">
      <text>
        <r>
          <rPr>
            <sz val="9"/>
            <color indexed="81"/>
            <rFont val="Tahoma"/>
            <family val="2"/>
          </rPr>
          <t>Account_Balance_MTD(acctdept: {Map!L178})</t>
        </r>
      </text>
    </comment>
    <comment ref="D89" authorId="0" shapeId="0" xr:uid="{D633ED1B-C1F9-4ECF-BC7A-D47C524007B4}">
      <text>
        <r>
          <rPr>
            <sz val="9"/>
            <color indexed="81"/>
            <rFont val="Tahoma"/>
            <family val="2"/>
          </rPr>
          <t>Account_Balance_MTD(acctdept: {Map!C179})</t>
        </r>
      </text>
    </comment>
    <comment ref="E89" authorId="0" shapeId="0" xr:uid="{56BD2B5E-CEE4-4861-BDE5-90890AB2012E}">
      <text>
        <r>
          <rPr>
            <sz val="9"/>
            <color indexed="81"/>
            <rFont val="Tahoma"/>
            <family val="2"/>
          </rPr>
          <t>Account_Balance_MTD(acctdept: {Map!D179})</t>
        </r>
      </text>
    </comment>
    <comment ref="F89" authorId="0" shapeId="0" xr:uid="{5199C833-B75D-4E57-AD5E-0D30A3DE8BF8}">
      <text>
        <r>
          <rPr>
            <sz val="9"/>
            <color indexed="81"/>
            <rFont val="Tahoma"/>
            <family val="2"/>
          </rPr>
          <t>Account_Balance_MTD(acctdept: {Map!E179})</t>
        </r>
      </text>
    </comment>
    <comment ref="G89" authorId="0" shapeId="0" xr:uid="{C021421F-A78D-41EF-A52A-F42CAC952060}">
      <text>
        <r>
          <rPr>
            <sz val="9"/>
            <color indexed="81"/>
            <rFont val="Tahoma"/>
            <family val="2"/>
          </rPr>
          <t>Account_Balance_MTD(acctdept: {Map!F179})</t>
        </r>
      </text>
    </comment>
    <comment ref="H89" authorId="0" shapeId="0" xr:uid="{49507746-598D-4405-BB84-7C6BA43AF691}">
      <text>
        <r>
          <rPr>
            <sz val="9"/>
            <color indexed="81"/>
            <rFont val="Tahoma"/>
            <family val="2"/>
          </rPr>
          <t>Account_Balance_MTD(acctdept: {Map!G179})</t>
        </r>
      </text>
    </comment>
    <comment ref="I89" authorId="0" shapeId="0" xr:uid="{3706664D-9819-435D-926C-3068EE59CAC7}">
      <text>
        <r>
          <rPr>
            <sz val="9"/>
            <color indexed="81"/>
            <rFont val="Tahoma"/>
            <family val="2"/>
          </rPr>
          <t>Account_Balance_MTD(acctdept: {Map!H179})</t>
        </r>
      </text>
    </comment>
    <comment ref="J89" authorId="0" shapeId="0" xr:uid="{B8C56E4F-E7BC-45A8-B6B5-391F55E5AED4}">
      <text>
        <r>
          <rPr>
            <sz val="9"/>
            <color indexed="81"/>
            <rFont val="Tahoma"/>
            <family val="2"/>
          </rPr>
          <t>Account_Balance_MTD(acctdept: {Map!I179})</t>
        </r>
      </text>
    </comment>
    <comment ref="K89" authorId="0" shapeId="0" xr:uid="{37B701DA-E83F-489F-BC01-23DC04486EBA}">
      <text>
        <r>
          <rPr>
            <sz val="9"/>
            <color indexed="81"/>
            <rFont val="Tahoma"/>
            <family val="2"/>
          </rPr>
          <t>Account_Balance_MTD(acctdept: {Map!J179})</t>
        </r>
      </text>
    </comment>
    <comment ref="L89" authorId="0" shapeId="0" xr:uid="{9339A8E8-BD54-465E-A554-29E1BB9E9889}">
      <text>
        <r>
          <rPr>
            <sz val="9"/>
            <color indexed="81"/>
            <rFont val="Tahoma"/>
            <family val="2"/>
          </rPr>
          <t>Account_Balance_MTD(acctdept: {Map!K179})</t>
        </r>
      </text>
    </comment>
    <comment ref="M89" authorId="0" shapeId="0" xr:uid="{42C8E753-85A6-4DC6-B17D-348B5EB30469}">
      <text>
        <r>
          <rPr>
            <sz val="9"/>
            <color indexed="81"/>
            <rFont val="Tahoma"/>
            <family val="2"/>
          </rPr>
          <t>Account_Balance_MTD(acctdept: {Map!L179})</t>
        </r>
      </text>
    </comment>
    <comment ref="D90" authorId="0" shapeId="0" xr:uid="{19068EAB-A61B-4228-89AD-A2C1DE44DA2E}">
      <text>
        <r>
          <rPr>
            <sz val="9"/>
            <color indexed="81"/>
            <rFont val="Tahoma"/>
            <family val="2"/>
          </rPr>
          <t>Account_Balance_MTD(acctdept: {Map!C180})</t>
        </r>
      </text>
    </comment>
    <comment ref="E90" authorId="0" shapeId="0" xr:uid="{CFB6E000-F9DE-475C-8EA2-49897E157487}">
      <text>
        <r>
          <rPr>
            <sz val="9"/>
            <color indexed="81"/>
            <rFont val="Tahoma"/>
            <family val="2"/>
          </rPr>
          <t>Account_Balance_MTD(acctdept: {Map!D180})</t>
        </r>
      </text>
    </comment>
    <comment ref="F90" authorId="0" shapeId="0" xr:uid="{B9FE788F-7C57-49A7-A15F-90417AEF85F8}">
      <text>
        <r>
          <rPr>
            <sz val="9"/>
            <color indexed="81"/>
            <rFont val="Tahoma"/>
            <family val="2"/>
          </rPr>
          <t>Account_Balance_MTD(acctdept: {Map!E180})</t>
        </r>
      </text>
    </comment>
    <comment ref="G90" authorId="0" shapeId="0" xr:uid="{3D4E45C5-B265-468C-9779-7B7A452843D4}">
      <text>
        <r>
          <rPr>
            <sz val="9"/>
            <color indexed="81"/>
            <rFont val="Tahoma"/>
            <family val="2"/>
          </rPr>
          <t>Account_Balance_MTD(acctdept: {Map!F180})</t>
        </r>
      </text>
    </comment>
    <comment ref="H90" authorId="0" shapeId="0" xr:uid="{F953211B-58BE-4B90-B500-C81F4FCDCEC1}">
      <text>
        <r>
          <rPr>
            <sz val="9"/>
            <color indexed="81"/>
            <rFont val="Tahoma"/>
            <family val="2"/>
          </rPr>
          <t>Account_Balance_MTD(acctdept: {Map!G180})</t>
        </r>
      </text>
    </comment>
    <comment ref="I90" authorId="0" shapeId="0" xr:uid="{3DBEB2B0-9FF9-4452-ABB1-AF66B704C30A}">
      <text>
        <r>
          <rPr>
            <sz val="9"/>
            <color indexed="81"/>
            <rFont val="Tahoma"/>
            <family val="2"/>
          </rPr>
          <t>Account_Balance_MTD(acctdept: {Map!H180})</t>
        </r>
      </text>
    </comment>
    <comment ref="J90" authorId="0" shapeId="0" xr:uid="{40D32B5B-3ECC-46B8-B5D7-80D25E12B122}">
      <text>
        <r>
          <rPr>
            <sz val="9"/>
            <color indexed="81"/>
            <rFont val="Tahoma"/>
            <family val="2"/>
          </rPr>
          <t>Account_Balance_MTD(acctdept: {Map!I180})</t>
        </r>
      </text>
    </comment>
    <comment ref="K90" authorId="0" shapeId="0" xr:uid="{0A7BC739-52F4-4ABB-8EC1-D5F1412AEE83}">
      <text>
        <r>
          <rPr>
            <sz val="9"/>
            <color indexed="81"/>
            <rFont val="Tahoma"/>
            <family val="2"/>
          </rPr>
          <t>Account_Balance_MTD(acctdept: {Map!J180})</t>
        </r>
      </text>
    </comment>
    <comment ref="L90" authorId="0" shapeId="0" xr:uid="{7311A34A-BE23-496C-9278-4D5170311E62}">
      <text>
        <r>
          <rPr>
            <sz val="9"/>
            <color indexed="81"/>
            <rFont val="Tahoma"/>
            <family val="2"/>
          </rPr>
          <t>Account_Balance_MTD(acctdept: {Map!K180})</t>
        </r>
      </text>
    </comment>
    <comment ref="M90" authorId="0" shapeId="0" xr:uid="{9DC0AF4C-6B3D-49AC-A3BE-5342E6864BC4}">
      <text>
        <r>
          <rPr>
            <sz val="9"/>
            <color indexed="81"/>
            <rFont val="Tahoma"/>
            <family val="2"/>
          </rPr>
          <t>Account_Balance_MTD(acctdept: {Map!L180})</t>
        </r>
      </text>
    </comment>
    <comment ref="D91" authorId="0" shapeId="0" xr:uid="{39FA6383-806B-41F1-A9AF-5A1FBFCF400D}">
      <text>
        <r>
          <rPr>
            <sz val="9"/>
            <color indexed="81"/>
            <rFont val="Tahoma"/>
            <family val="2"/>
          </rPr>
          <t>Account_Balance_MTD(acctdept: {Map!C181})</t>
        </r>
      </text>
    </comment>
    <comment ref="E91" authorId="0" shapeId="0" xr:uid="{7F7262DC-D557-46E6-BDF3-E543D18BB4E4}">
      <text>
        <r>
          <rPr>
            <sz val="9"/>
            <color indexed="81"/>
            <rFont val="Tahoma"/>
            <family val="2"/>
          </rPr>
          <t>Account_Balance_MTD(acctdept: {Map!D181})</t>
        </r>
      </text>
    </comment>
    <comment ref="F91" authorId="0" shapeId="0" xr:uid="{CDB51356-6D0D-461B-BA39-DBCB14D7C5B6}">
      <text>
        <r>
          <rPr>
            <sz val="9"/>
            <color indexed="81"/>
            <rFont val="Tahoma"/>
            <family val="2"/>
          </rPr>
          <t>Account_Balance_MTD(acctdept: {Map!E181})</t>
        </r>
      </text>
    </comment>
    <comment ref="G91" authorId="0" shapeId="0" xr:uid="{E97F8DE0-4CB6-4F32-9E21-55CAAC6ED03D}">
      <text>
        <r>
          <rPr>
            <sz val="9"/>
            <color indexed="81"/>
            <rFont val="Tahoma"/>
            <family val="2"/>
          </rPr>
          <t>Account_Balance_MTD(acctdept: {Map!F181})</t>
        </r>
      </text>
    </comment>
    <comment ref="H91" authorId="0" shapeId="0" xr:uid="{53B6A375-A6AD-4BC7-BA89-8A88C0F63469}">
      <text>
        <r>
          <rPr>
            <sz val="9"/>
            <color indexed="81"/>
            <rFont val="Tahoma"/>
            <family val="2"/>
          </rPr>
          <t>Account_Balance_MTD(acctdept: {Map!G181})</t>
        </r>
      </text>
    </comment>
    <comment ref="I91" authorId="0" shapeId="0" xr:uid="{AB7F25B7-C46D-4765-A66D-59D3E9D22E6D}">
      <text>
        <r>
          <rPr>
            <sz val="9"/>
            <color indexed="81"/>
            <rFont val="Tahoma"/>
            <family val="2"/>
          </rPr>
          <t>Account_Balance_MTD(acctdept: {Map!H181})</t>
        </r>
      </text>
    </comment>
    <comment ref="J91" authorId="0" shapeId="0" xr:uid="{C52ADC0C-34FB-4B8B-8997-7C958246870F}">
      <text>
        <r>
          <rPr>
            <sz val="9"/>
            <color indexed="81"/>
            <rFont val="Tahoma"/>
            <family val="2"/>
          </rPr>
          <t>Account_Balance_MTD(acctdept: {Map!I181})</t>
        </r>
      </text>
    </comment>
    <comment ref="K91" authorId="0" shapeId="0" xr:uid="{EECB8DC6-7D84-4BDF-A789-1DA110AC2B0B}">
      <text>
        <r>
          <rPr>
            <sz val="9"/>
            <color indexed="81"/>
            <rFont val="Tahoma"/>
            <family val="2"/>
          </rPr>
          <t>Account_Balance_MTD(acctdept: {Map!J181})</t>
        </r>
      </text>
    </comment>
    <comment ref="L91" authorId="0" shapeId="0" xr:uid="{E6E3BB55-F0B6-4E4D-A9C6-F30418EA6F79}">
      <text>
        <r>
          <rPr>
            <sz val="9"/>
            <color indexed="81"/>
            <rFont val="Tahoma"/>
            <family val="2"/>
          </rPr>
          <t>Account_Balance_MTD(acctdept: {Map!K181})</t>
        </r>
      </text>
    </comment>
    <comment ref="M91" authorId="0" shapeId="0" xr:uid="{E24B12E6-6CCF-4C3D-B354-73BC1571A9B3}">
      <text>
        <r>
          <rPr>
            <sz val="9"/>
            <color indexed="81"/>
            <rFont val="Tahoma"/>
            <family val="2"/>
          </rPr>
          <t>Account_Balance_MTD(acctdept: {Map!L181})</t>
        </r>
      </text>
    </comment>
    <comment ref="D92" authorId="0" shapeId="0" xr:uid="{03F62B39-74FD-4965-99A9-35F2FE614A35}">
      <text>
        <r>
          <rPr>
            <sz val="9"/>
            <color indexed="81"/>
            <rFont val="Tahoma"/>
            <family val="2"/>
          </rPr>
          <t>Account_Balance_MTD(acctdept: {Map!C182})</t>
        </r>
      </text>
    </comment>
    <comment ref="E92" authorId="0" shapeId="0" xr:uid="{BE2FBD12-CCFE-42F6-9326-9066E931336B}">
      <text>
        <r>
          <rPr>
            <sz val="9"/>
            <color indexed="81"/>
            <rFont val="Tahoma"/>
            <family val="2"/>
          </rPr>
          <t>Account_Balance_MTD(acctdept: {Map!D182})</t>
        </r>
      </text>
    </comment>
    <comment ref="F92" authorId="0" shapeId="0" xr:uid="{FFB66277-B772-4FF9-A1DE-25D59EBF0E61}">
      <text>
        <r>
          <rPr>
            <sz val="9"/>
            <color indexed="81"/>
            <rFont val="Tahoma"/>
            <family val="2"/>
          </rPr>
          <t>Account_Balance_MTD(acctdept: {Map!E182})</t>
        </r>
      </text>
    </comment>
    <comment ref="G92" authorId="0" shapeId="0" xr:uid="{896B54A3-CA78-49AC-9608-2E7CB04F4E4B}">
      <text>
        <r>
          <rPr>
            <sz val="9"/>
            <color indexed="81"/>
            <rFont val="Tahoma"/>
            <family val="2"/>
          </rPr>
          <t>Account_Balance_MTD(acctdept: {Map!F182})</t>
        </r>
      </text>
    </comment>
    <comment ref="H92" authorId="0" shapeId="0" xr:uid="{F801ABE3-7254-4F41-A476-6282459A27AA}">
      <text>
        <r>
          <rPr>
            <sz val="9"/>
            <color indexed="81"/>
            <rFont val="Tahoma"/>
            <family val="2"/>
          </rPr>
          <t>Account_Balance_MTD(acctdept: {Map!G182})</t>
        </r>
      </text>
    </comment>
    <comment ref="I92" authorId="0" shapeId="0" xr:uid="{119B7F07-133C-4F4F-B8CD-06FC1ADBD87A}">
      <text>
        <r>
          <rPr>
            <sz val="9"/>
            <color indexed="81"/>
            <rFont val="Tahoma"/>
            <family val="2"/>
          </rPr>
          <t>Account_Balance_MTD(acctdept: {Map!H182})</t>
        </r>
      </text>
    </comment>
    <comment ref="J92" authorId="0" shapeId="0" xr:uid="{7CBA0D2C-45F1-46FC-AFF8-6FC88C616B49}">
      <text>
        <r>
          <rPr>
            <sz val="9"/>
            <color indexed="81"/>
            <rFont val="Tahoma"/>
            <family val="2"/>
          </rPr>
          <t>Account_Balance_MTD(acctdept: {Map!I182})</t>
        </r>
      </text>
    </comment>
    <comment ref="K92" authorId="0" shapeId="0" xr:uid="{0D13E5CA-0F13-42FF-A78C-D005AC22C959}">
      <text>
        <r>
          <rPr>
            <sz val="9"/>
            <color indexed="81"/>
            <rFont val="Tahoma"/>
            <family val="2"/>
          </rPr>
          <t>Account_Balance_MTD(acctdept: {Map!J182})</t>
        </r>
      </text>
    </comment>
    <comment ref="L92" authorId="0" shapeId="0" xr:uid="{9FF691CC-D40A-4A42-9EFD-108A9D0C0F19}">
      <text>
        <r>
          <rPr>
            <sz val="9"/>
            <color indexed="81"/>
            <rFont val="Tahoma"/>
            <family val="2"/>
          </rPr>
          <t>Account_Balance_MTD(acctdept: {Map!K182})</t>
        </r>
      </text>
    </comment>
    <comment ref="M92" authorId="0" shapeId="0" xr:uid="{0D8B42C0-FE85-4A39-9630-18B0F41CCB3F}">
      <text>
        <r>
          <rPr>
            <sz val="9"/>
            <color indexed="81"/>
            <rFont val="Tahoma"/>
            <family val="2"/>
          </rPr>
          <t>Account_Balance_MTD(acctdept: {Map!L182})</t>
        </r>
      </text>
    </comment>
    <comment ref="D93" authorId="0" shapeId="0" xr:uid="{5A3C56F8-8735-4001-95B0-F6EEC1CB8451}">
      <text>
        <r>
          <rPr>
            <sz val="9"/>
            <color indexed="81"/>
            <rFont val="Tahoma"/>
            <family val="2"/>
          </rPr>
          <t>Account_Balance_MTD(acctdept: {Map!C183})</t>
        </r>
      </text>
    </comment>
    <comment ref="E93" authorId="0" shapeId="0" xr:uid="{5BBBBD6D-1293-49A4-B0D1-F7F79A66D188}">
      <text>
        <r>
          <rPr>
            <sz val="9"/>
            <color indexed="81"/>
            <rFont val="Tahoma"/>
            <family val="2"/>
          </rPr>
          <t>Account_Balance_MTD(acctdept: {Map!D183})</t>
        </r>
      </text>
    </comment>
    <comment ref="F93" authorId="0" shapeId="0" xr:uid="{588CD186-2652-4CFA-B808-943ABED5DFE5}">
      <text>
        <r>
          <rPr>
            <sz val="9"/>
            <color indexed="81"/>
            <rFont val="Tahoma"/>
            <family val="2"/>
          </rPr>
          <t>Account_Balance_MTD(acctdept: {Map!E183})</t>
        </r>
      </text>
    </comment>
    <comment ref="G93" authorId="0" shapeId="0" xr:uid="{A09769CD-2D86-476B-BC51-E048CD4C6D97}">
      <text>
        <r>
          <rPr>
            <sz val="9"/>
            <color indexed="81"/>
            <rFont val="Tahoma"/>
            <family val="2"/>
          </rPr>
          <t>Account_Balance_MTD(acctdept: {Map!F183})</t>
        </r>
      </text>
    </comment>
    <comment ref="H93" authorId="0" shapeId="0" xr:uid="{CEB46861-D0C4-44AC-AC65-6F65641A6369}">
      <text>
        <r>
          <rPr>
            <sz val="9"/>
            <color indexed="81"/>
            <rFont val="Tahoma"/>
            <family val="2"/>
          </rPr>
          <t>Account_Balance_MTD(acctdept: {Map!G183})</t>
        </r>
      </text>
    </comment>
    <comment ref="I93" authorId="0" shapeId="0" xr:uid="{8AB5769B-6497-4B1E-AA35-8EF0F6767A7A}">
      <text>
        <r>
          <rPr>
            <sz val="9"/>
            <color indexed="81"/>
            <rFont val="Tahoma"/>
            <family val="2"/>
          </rPr>
          <t>Account_Balance_MTD(acctdept: {Map!H183})</t>
        </r>
      </text>
    </comment>
    <comment ref="J93" authorId="0" shapeId="0" xr:uid="{1232F764-B115-4A2D-A681-738C606829C0}">
      <text>
        <r>
          <rPr>
            <sz val="9"/>
            <color indexed="81"/>
            <rFont val="Tahoma"/>
            <family val="2"/>
          </rPr>
          <t>Account_Balance_MTD(acctdept: {Map!I183})</t>
        </r>
      </text>
    </comment>
    <comment ref="K93" authorId="0" shapeId="0" xr:uid="{18615667-E4C3-4223-AAA5-79F764AB0DAA}">
      <text>
        <r>
          <rPr>
            <sz val="9"/>
            <color indexed="81"/>
            <rFont val="Tahoma"/>
            <family val="2"/>
          </rPr>
          <t>Account_Balance_MTD(acctdept: {Map!J183})</t>
        </r>
      </text>
    </comment>
    <comment ref="L93" authorId="0" shapeId="0" xr:uid="{0CEC0AFC-A427-4626-A0B4-6906CAA760C4}">
      <text>
        <r>
          <rPr>
            <sz val="9"/>
            <color indexed="81"/>
            <rFont val="Tahoma"/>
            <family val="2"/>
          </rPr>
          <t>Account_Balance_MTD(acctdept: {Map!K183})</t>
        </r>
      </text>
    </comment>
    <comment ref="M93" authorId="0" shapeId="0" xr:uid="{F974C2C5-18FD-4C6D-9A8A-F059DE3A061E}">
      <text>
        <r>
          <rPr>
            <sz val="9"/>
            <color indexed="81"/>
            <rFont val="Tahoma"/>
            <family val="2"/>
          </rPr>
          <t>Account_Balance_MTD(acctdept: {Map!L183})</t>
        </r>
      </text>
    </comment>
    <comment ref="D94" authorId="0" shapeId="0" xr:uid="{57669C54-C45A-4B64-AE3C-4999325FD058}">
      <text>
        <r>
          <rPr>
            <sz val="9"/>
            <color indexed="81"/>
            <rFont val="Tahoma"/>
            <family val="2"/>
          </rPr>
          <t>Account_Balance_MTD(acctdept: {Map!C184})</t>
        </r>
      </text>
    </comment>
    <comment ref="E94" authorId="0" shapeId="0" xr:uid="{4785DF9D-12D6-4263-8E31-080728FDB1B8}">
      <text>
        <r>
          <rPr>
            <sz val="9"/>
            <color indexed="81"/>
            <rFont val="Tahoma"/>
            <family val="2"/>
          </rPr>
          <t>Account_Balance_MTD(acctdept: {Map!D184})</t>
        </r>
      </text>
    </comment>
    <comment ref="F94" authorId="0" shapeId="0" xr:uid="{69BE2744-C412-4F62-8748-EE606E752DE4}">
      <text>
        <r>
          <rPr>
            <sz val="9"/>
            <color indexed="81"/>
            <rFont val="Tahoma"/>
            <family val="2"/>
          </rPr>
          <t>Account_Balance_MTD(acctdept: {Map!E184})</t>
        </r>
      </text>
    </comment>
    <comment ref="G94" authorId="0" shapeId="0" xr:uid="{925AA110-7FA1-4B8B-BEB4-CC22F8E0D57F}">
      <text>
        <r>
          <rPr>
            <sz val="9"/>
            <color indexed="81"/>
            <rFont val="Tahoma"/>
            <family val="2"/>
          </rPr>
          <t>Account_Balance_MTD(acctdept: {Map!F184})</t>
        </r>
      </text>
    </comment>
    <comment ref="H94" authorId="0" shapeId="0" xr:uid="{5A13676C-E034-42A0-B419-EBF560089366}">
      <text>
        <r>
          <rPr>
            <sz val="9"/>
            <color indexed="81"/>
            <rFont val="Tahoma"/>
            <family val="2"/>
          </rPr>
          <t>Account_Balance_MTD(acctdept: {Map!G184})</t>
        </r>
      </text>
    </comment>
    <comment ref="I94" authorId="0" shapeId="0" xr:uid="{6D857711-84A3-43E4-93E2-910929572058}">
      <text>
        <r>
          <rPr>
            <sz val="9"/>
            <color indexed="81"/>
            <rFont val="Tahoma"/>
            <family val="2"/>
          </rPr>
          <t>Account_Balance_MTD(acctdept: {Map!H184})</t>
        </r>
      </text>
    </comment>
    <comment ref="J94" authorId="0" shapeId="0" xr:uid="{BD0ADC2C-62CE-4074-9A00-B6D50AC30617}">
      <text>
        <r>
          <rPr>
            <sz val="9"/>
            <color indexed="81"/>
            <rFont val="Tahoma"/>
            <family val="2"/>
          </rPr>
          <t>Account_Balance_MTD(acctdept: {Map!I184})</t>
        </r>
      </text>
    </comment>
    <comment ref="K94" authorId="0" shapeId="0" xr:uid="{5B51797D-7C15-4B77-845C-AA29E19022B9}">
      <text>
        <r>
          <rPr>
            <sz val="9"/>
            <color indexed="81"/>
            <rFont val="Tahoma"/>
            <family val="2"/>
          </rPr>
          <t>Account_Balance_MTD(acctdept: {Map!J184})</t>
        </r>
      </text>
    </comment>
    <comment ref="L94" authorId="0" shapeId="0" xr:uid="{2385C0B6-C6CD-4320-8FE9-B82517562ADE}">
      <text>
        <r>
          <rPr>
            <sz val="9"/>
            <color indexed="81"/>
            <rFont val="Tahoma"/>
            <family val="2"/>
          </rPr>
          <t>Account_Balance_MTD(acctdept: {Map!K184})</t>
        </r>
      </text>
    </comment>
    <comment ref="M94" authorId="0" shapeId="0" xr:uid="{09DD7B21-FE44-4466-BA9B-C04A3D0CFB06}">
      <text>
        <r>
          <rPr>
            <sz val="9"/>
            <color indexed="81"/>
            <rFont val="Tahoma"/>
            <family val="2"/>
          </rPr>
          <t>Account_Balance_MTD(acctdept: {Map!L184})</t>
        </r>
      </text>
    </comment>
    <comment ref="D95" authorId="0" shapeId="0" xr:uid="{1E40083F-F3E4-41CC-B2B7-59D378FAFFE8}">
      <text>
        <r>
          <rPr>
            <sz val="9"/>
            <color indexed="81"/>
            <rFont val="Tahoma"/>
            <family val="2"/>
          </rPr>
          <t>Account_Balance_MTD(acctdept: {Map!C185})</t>
        </r>
      </text>
    </comment>
    <comment ref="E95" authorId="0" shapeId="0" xr:uid="{7FA1F3F6-40DB-48F8-95E3-CEAECFD458EA}">
      <text>
        <r>
          <rPr>
            <sz val="9"/>
            <color indexed="81"/>
            <rFont val="Tahoma"/>
            <family val="2"/>
          </rPr>
          <t>Account_Balance_MTD(acctdept: {Map!D185})</t>
        </r>
      </text>
    </comment>
    <comment ref="F95" authorId="0" shapeId="0" xr:uid="{7F41B757-3E6F-470F-9007-6DD08A2DBEE6}">
      <text>
        <r>
          <rPr>
            <sz val="9"/>
            <color indexed="81"/>
            <rFont val="Tahoma"/>
            <family val="2"/>
          </rPr>
          <t>Account_Balance_MTD(acctdept: {Map!E185})</t>
        </r>
      </text>
    </comment>
    <comment ref="G95" authorId="0" shapeId="0" xr:uid="{F2AAF9F9-6BEA-494F-97D6-49BA18AC9491}">
      <text>
        <r>
          <rPr>
            <sz val="9"/>
            <color indexed="81"/>
            <rFont val="Tahoma"/>
            <family val="2"/>
          </rPr>
          <t>Account_Balance_MTD(acctdept: {Map!F185})</t>
        </r>
      </text>
    </comment>
    <comment ref="H95" authorId="0" shapeId="0" xr:uid="{98656057-667E-45D7-9396-FE73A2AE9FB9}">
      <text>
        <r>
          <rPr>
            <sz val="9"/>
            <color indexed="81"/>
            <rFont val="Tahoma"/>
            <family val="2"/>
          </rPr>
          <t>Account_Balance_MTD(acctdept: {Map!G185})</t>
        </r>
      </text>
    </comment>
    <comment ref="I95" authorId="0" shapeId="0" xr:uid="{BDC8681F-45A5-4F06-9118-1BF8A8366588}">
      <text>
        <r>
          <rPr>
            <sz val="9"/>
            <color indexed="81"/>
            <rFont val="Tahoma"/>
            <family val="2"/>
          </rPr>
          <t>Account_Balance_MTD(acctdept: {Map!H185})</t>
        </r>
      </text>
    </comment>
    <comment ref="J95" authorId="0" shapeId="0" xr:uid="{75F7BD84-4BB1-4ED9-948A-DE431A17730F}">
      <text>
        <r>
          <rPr>
            <sz val="9"/>
            <color indexed="81"/>
            <rFont val="Tahoma"/>
            <family val="2"/>
          </rPr>
          <t>Account_Balance_MTD(acctdept: {Map!I185})</t>
        </r>
      </text>
    </comment>
    <comment ref="K95" authorId="0" shapeId="0" xr:uid="{1091A109-8CDD-41E0-B7B5-8B9DAAA31F3A}">
      <text>
        <r>
          <rPr>
            <sz val="9"/>
            <color indexed="81"/>
            <rFont val="Tahoma"/>
            <family val="2"/>
          </rPr>
          <t>Account_Balance_MTD(acctdept: {Map!J185})</t>
        </r>
      </text>
    </comment>
    <comment ref="L95" authorId="0" shapeId="0" xr:uid="{D576AFB5-AD54-4F37-89E4-7E05BF40D7C9}">
      <text>
        <r>
          <rPr>
            <sz val="9"/>
            <color indexed="81"/>
            <rFont val="Tahoma"/>
            <family val="2"/>
          </rPr>
          <t>Account_Balance_MTD(acctdept: {Map!K185})</t>
        </r>
      </text>
    </comment>
    <comment ref="M95" authorId="0" shapeId="0" xr:uid="{92F65179-DAF0-44B8-97F1-A8E65E4255C9}">
      <text>
        <r>
          <rPr>
            <sz val="9"/>
            <color indexed="81"/>
            <rFont val="Tahoma"/>
            <family val="2"/>
          </rPr>
          <t>Account_Balance_MTD(acctdept: {Map!L185})</t>
        </r>
      </text>
    </comment>
    <comment ref="D96" authorId="0" shapeId="0" xr:uid="{F5F0FA90-C4C3-4B18-ABD6-E1069794BCD4}">
      <text>
        <r>
          <rPr>
            <sz val="9"/>
            <color indexed="81"/>
            <rFont val="Tahoma"/>
            <family val="2"/>
          </rPr>
          <t>Account_Balance_MTD(acctdept: {Map!C186})</t>
        </r>
      </text>
    </comment>
    <comment ref="E96" authorId="0" shapeId="0" xr:uid="{FC2EFD31-074F-43A6-A2BD-02A8E788DCC7}">
      <text>
        <r>
          <rPr>
            <sz val="9"/>
            <color indexed="81"/>
            <rFont val="Tahoma"/>
            <family val="2"/>
          </rPr>
          <t>Account_Balance_MTD(acctdept: {Map!D186})</t>
        </r>
      </text>
    </comment>
    <comment ref="F96" authorId="0" shapeId="0" xr:uid="{ED09225F-B986-4D2B-BD1C-FF8D84747AEE}">
      <text>
        <r>
          <rPr>
            <sz val="9"/>
            <color indexed="81"/>
            <rFont val="Tahoma"/>
            <family val="2"/>
          </rPr>
          <t>Account_Balance_MTD(acctdept: {Map!E186})</t>
        </r>
      </text>
    </comment>
    <comment ref="G96" authorId="0" shapeId="0" xr:uid="{1054B0F7-87D8-454E-8AE4-5AC78FD401A3}">
      <text>
        <r>
          <rPr>
            <sz val="9"/>
            <color indexed="81"/>
            <rFont val="Tahoma"/>
            <family val="2"/>
          </rPr>
          <t>Account_Balance_MTD(acctdept: {Map!F186})</t>
        </r>
      </text>
    </comment>
    <comment ref="H96" authorId="0" shapeId="0" xr:uid="{0CEC7D74-655E-479A-B431-6E2F207D616D}">
      <text>
        <r>
          <rPr>
            <sz val="9"/>
            <color indexed="81"/>
            <rFont val="Tahoma"/>
            <family val="2"/>
          </rPr>
          <t>Account_Balance_MTD(acctdept: {Map!G186})</t>
        </r>
      </text>
    </comment>
    <comment ref="I96" authorId="0" shapeId="0" xr:uid="{3FE90DE4-0379-4D7D-B1C9-E67FD334C5BE}">
      <text>
        <r>
          <rPr>
            <sz val="9"/>
            <color indexed="81"/>
            <rFont val="Tahoma"/>
            <family val="2"/>
          </rPr>
          <t>Account_Balance_MTD(acctdept: {Map!H186})</t>
        </r>
      </text>
    </comment>
    <comment ref="J96" authorId="0" shapeId="0" xr:uid="{2E5377BC-A46E-4CD1-9150-11F8482B22A0}">
      <text>
        <r>
          <rPr>
            <sz val="9"/>
            <color indexed="81"/>
            <rFont val="Tahoma"/>
            <family val="2"/>
          </rPr>
          <t>Account_Balance_MTD(acctdept: {Map!I186})</t>
        </r>
      </text>
    </comment>
    <comment ref="K96" authorId="0" shapeId="0" xr:uid="{AAC97D64-AB4C-4ABD-BA6B-DBC55687C61C}">
      <text>
        <r>
          <rPr>
            <sz val="9"/>
            <color indexed="81"/>
            <rFont val="Tahoma"/>
            <family val="2"/>
          </rPr>
          <t>Account_Balance_MTD(acctdept: {Map!J186})</t>
        </r>
      </text>
    </comment>
    <comment ref="L96" authorId="0" shapeId="0" xr:uid="{E1A6F45E-B348-4319-872B-9133D6322717}">
      <text>
        <r>
          <rPr>
            <sz val="9"/>
            <color indexed="81"/>
            <rFont val="Tahoma"/>
            <family val="2"/>
          </rPr>
          <t>Account_Balance_MTD(acctdept: {Map!K186})</t>
        </r>
      </text>
    </comment>
    <comment ref="M96" authorId="0" shapeId="0" xr:uid="{9E694235-7997-4770-93DE-F54BC955F444}">
      <text>
        <r>
          <rPr>
            <sz val="9"/>
            <color indexed="81"/>
            <rFont val="Tahoma"/>
            <family val="2"/>
          </rPr>
          <t>Account_Balance_MTD(acctdept: {Map!L186})</t>
        </r>
      </text>
    </comment>
    <comment ref="D97" authorId="0" shapeId="0" xr:uid="{34E27642-B4A3-468B-A255-66E8C7827E99}">
      <text>
        <r>
          <rPr>
            <sz val="9"/>
            <color indexed="81"/>
            <rFont val="Tahoma"/>
            <family val="2"/>
          </rPr>
          <t>Account_Balance_MTD(acctdept: {Map!C187})</t>
        </r>
      </text>
    </comment>
    <comment ref="E97" authorId="0" shapeId="0" xr:uid="{AB35ECF1-2A6A-47A0-B58A-CE20F6FE5873}">
      <text>
        <r>
          <rPr>
            <sz val="9"/>
            <color indexed="81"/>
            <rFont val="Tahoma"/>
            <family val="2"/>
          </rPr>
          <t>Account_Balance_MTD(acctdept: {Map!D187})</t>
        </r>
      </text>
    </comment>
    <comment ref="F97" authorId="0" shapeId="0" xr:uid="{EEAA06C1-DA97-4301-8620-DF27D8BE2AA2}">
      <text>
        <r>
          <rPr>
            <sz val="9"/>
            <color indexed="81"/>
            <rFont val="Tahoma"/>
            <family val="2"/>
          </rPr>
          <t>Account_Balance_MTD(acctdept: {Map!E187})</t>
        </r>
      </text>
    </comment>
    <comment ref="G97" authorId="0" shapeId="0" xr:uid="{94D93E71-8261-4B70-8CC9-A16E2A06C444}">
      <text>
        <r>
          <rPr>
            <sz val="9"/>
            <color indexed="81"/>
            <rFont val="Tahoma"/>
            <family val="2"/>
          </rPr>
          <t>Account_Balance_MTD(acctdept: {Map!F187})</t>
        </r>
      </text>
    </comment>
    <comment ref="H97" authorId="0" shapeId="0" xr:uid="{FD2AF89F-7C83-44CF-BF93-E3F2F19A111E}">
      <text>
        <r>
          <rPr>
            <sz val="9"/>
            <color indexed="81"/>
            <rFont val="Tahoma"/>
            <family val="2"/>
          </rPr>
          <t>Account_Balance_MTD(acctdept: {Map!G187})</t>
        </r>
      </text>
    </comment>
    <comment ref="I97" authorId="0" shapeId="0" xr:uid="{E5DC14AD-317F-450B-8D57-522E888F523F}">
      <text>
        <r>
          <rPr>
            <sz val="9"/>
            <color indexed="81"/>
            <rFont val="Tahoma"/>
            <family val="2"/>
          </rPr>
          <t>Account_Balance_MTD(acctdept: {Map!H187})</t>
        </r>
      </text>
    </comment>
    <comment ref="J97" authorId="0" shapeId="0" xr:uid="{B4106246-EE65-49D3-AC57-7288271BB71C}">
      <text>
        <r>
          <rPr>
            <sz val="9"/>
            <color indexed="81"/>
            <rFont val="Tahoma"/>
            <family val="2"/>
          </rPr>
          <t>Account_Balance_MTD(acctdept: {Map!I187})</t>
        </r>
      </text>
    </comment>
    <comment ref="K97" authorId="0" shapeId="0" xr:uid="{962334A4-C93F-4860-B3DE-AF339F518A4E}">
      <text>
        <r>
          <rPr>
            <sz val="9"/>
            <color indexed="81"/>
            <rFont val="Tahoma"/>
            <family val="2"/>
          </rPr>
          <t>Account_Balance_MTD(acctdept: {Map!J187})</t>
        </r>
      </text>
    </comment>
    <comment ref="L97" authorId="0" shapeId="0" xr:uid="{3C41077F-7377-445A-9004-7B41CBAE1466}">
      <text>
        <r>
          <rPr>
            <sz val="9"/>
            <color indexed="81"/>
            <rFont val="Tahoma"/>
            <family val="2"/>
          </rPr>
          <t>Account_Balance_MTD(acctdept: {Map!K187})</t>
        </r>
      </text>
    </comment>
    <comment ref="M97" authorId="0" shapeId="0" xr:uid="{92D273D0-25C9-4552-9B07-76B3BCBBBC0B}">
      <text>
        <r>
          <rPr>
            <sz val="9"/>
            <color indexed="81"/>
            <rFont val="Tahoma"/>
            <family val="2"/>
          </rPr>
          <t>Account_Balance_MTD(acctdept: {Map!L187})</t>
        </r>
      </text>
    </comment>
    <comment ref="D98" authorId="0" shapeId="0" xr:uid="{A395F5FC-3ABE-4BD5-97ED-805EA90BC944}">
      <text>
        <r>
          <rPr>
            <sz val="9"/>
            <color indexed="81"/>
            <rFont val="Tahoma"/>
            <family val="2"/>
          </rPr>
          <t>Account_Balance_MTD(acctdept: {Map!C188})</t>
        </r>
      </text>
    </comment>
    <comment ref="E98" authorId="0" shapeId="0" xr:uid="{E113ACDC-4316-4336-9A9D-5E5122AA9917}">
      <text>
        <r>
          <rPr>
            <sz val="9"/>
            <color indexed="81"/>
            <rFont val="Tahoma"/>
            <family val="2"/>
          </rPr>
          <t>Account_Balance_MTD(acctdept: {Map!D188})</t>
        </r>
      </text>
    </comment>
    <comment ref="F98" authorId="0" shapeId="0" xr:uid="{59D13E05-4A5E-4F05-BC2A-3512B8D27E00}">
      <text>
        <r>
          <rPr>
            <sz val="9"/>
            <color indexed="81"/>
            <rFont val="Tahoma"/>
            <family val="2"/>
          </rPr>
          <t>Account_Balance_MTD(acctdept: {Map!E188})</t>
        </r>
      </text>
    </comment>
    <comment ref="G98" authorId="0" shapeId="0" xr:uid="{4623D8ED-0807-487F-8A7A-A240AAAA74A4}">
      <text>
        <r>
          <rPr>
            <sz val="9"/>
            <color indexed="81"/>
            <rFont val="Tahoma"/>
            <family val="2"/>
          </rPr>
          <t>Account_Balance_MTD(acctdept: {Map!F188})</t>
        </r>
      </text>
    </comment>
    <comment ref="H98" authorId="0" shapeId="0" xr:uid="{3D4BA040-3911-42DD-9B80-3A2FCA1A2B78}">
      <text>
        <r>
          <rPr>
            <sz val="9"/>
            <color indexed="81"/>
            <rFont val="Tahoma"/>
            <family val="2"/>
          </rPr>
          <t>Account_Balance_MTD(acctdept: {Map!G188})</t>
        </r>
      </text>
    </comment>
    <comment ref="I98" authorId="0" shapeId="0" xr:uid="{FAE0C05C-0447-4B1D-A566-F7D5A311E3D3}">
      <text>
        <r>
          <rPr>
            <sz val="9"/>
            <color indexed="81"/>
            <rFont val="Tahoma"/>
            <family val="2"/>
          </rPr>
          <t>Account_Balance_MTD(acctdept: {Map!H188})</t>
        </r>
      </text>
    </comment>
    <comment ref="J98" authorId="0" shapeId="0" xr:uid="{437BCAB2-19A1-485E-BDE4-EF9E8984D544}">
      <text>
        <r>
          <rPr>
            <sz val="9"/>
            <color indexed="81"/>
            <rFont val="Tahoma"/>
            <family val="2"/>
          </rPr>
          <t>Account_Balance_MTD(acctdept: {Map!I188})</t>
        </r>
      </text>
    </comment>
    <comment ref="K98" authorId="0" shapeId="0" xr:uid="{C916EA47-7580-4A47-83C1-8644C03F9CCF}">
      <text>
        <r>
          <rPr>
            <sz val="9"/>
            <color indexed="81"/>
            <rFont val="Tahoma"/>
            <family val="2"/>
          </rPr>
          <t>Account_Balance_MTD(acctdept: {Map!J188})</t>
        </r>
      </text>
    </comment>
    <comment ref="L98" authorId="0" shapeId="0" xr:uid="{D68CF00F-F3B5-4EF1-B799-5C426CB2C902}">
      <text>
        <r>
          <rPr>
            <sz val="9"/>
            <color indexed="81"/>
            <rFont val="Tahoma"/>
            <family val="2"/>
          </rPr>
          <t>Account_Balance_MTD(acctdept: {Map!K188})</t>
        </r>
      </text>
    </comment>
    <comment ref="M98" authorId="0" shapeId="0" xr:uid="{FA877BA4-1E07-49B7-960D-B84D05F4D571}">
      <text>
        <r>
          <rPr>
            <sz val="9"/>
            <color indexed="81"/>
            <rFont val="Tahoma"/>
            <family val="2"/>
          </rPr>
          <t>Account_Balance_MTD(acctdept: {Map!L188})</t>
        </r>
      </text>
    </comment>
    <comment ref="D99" authorId="0" shapeId="0" xr:uid="{D33D21A9-7511-49B4-8FFD-D19A9163EEF0}">
      <text>
        <r>
          <rPr>
            <sz val="9"/>
            <color indexed="81"/>
            <rFont val="Tahoma"/>
            <family val="2"/>
          </rPr>
          <t>Account_Balance_MTD(acctdept: {Map!C189})</t>
        </r>
      </text>
    </comment>
    <comment ref="E99" authorId="0" shapeId="0" xr:uid="{5AB7ABDF-CC6C-4E57-95FC-89F35752D55B}">
      <text>
        <r>
          <rPr>
            <sz val="9"/>
            <color indexed="81"/>
            <rFont val="Tahoma"/>
            <family val="2"/>
          </rPr>
          <t>Account_Balance_MTD(acctdept: {Map!D189})</t>
        </r>
      </text>
    </comment>
    <comment ref="F99" authorId="0" shapeId="0" xr:uid="{2AE4B744-165D-434A-8717-F098902433FE}">
      <text>
        <r>
          <rPr>
            <sz val="9"/>
            <color indexed="81"/>
            <rFont val="Tahoma"/>
            <family val="2"/>
          </rPr>
          <t>Account_Balance_MTD(acctdept: {Map!E189})</t>
        </r>
      </text>
    </comment>
    <comment ref="G99" authorId="0" shapeId="0" xr:uid="{EB3500C0-3525-45DA-A0E7-483B0AB5B6F1}">
      <text>
        <r>
          <rPr>
            <sz val="9"/>
            <color indexed="81"/>
            <rFont val="Tahoma"/>
            <family val="2"/>
          </rPr>
          <t>Account_Balance_MTD(acctdept: {Map!F189})</t>
        </r>
      </text>
    </comment>
    <comment ref="H99" authorId="0" shapeId="0" xr:uid="{175300C3-9F95-4441-BC67-912DBB47A1FF}">
      <text>
        <r>
          <rPr>
            <sz val="9"/>
            <color indexed="81"/>
            <rFont val="Tahoma"/>
            <family val="2"/>
          </rPr>
          <t>Account_Balance_MTD(acctdept: {Map!G189})</t>
        </r>
      </text>
    </comment>
    <comment ref="I99" authorId="0" shapeId="0" xr:uid="{F33D5717-364D-4508-B67C-E29CC5D42BD6}">
      <text>
        <r>
          <rPr>
            <sz val="9"/>
            <color indexed="81"/>
            <rFont val="Tahoma"/>
            <family val="2"/>
          </rPr>
          <t>Account_Balance_MTD(acctdept: {Map!H189})</t>
        </r>
      </text>
    </comment>
    <comment ref="J99" authorId="0" shapeId="0" xr:uid="{480D2876-60E4-4D38-948B-A49D8639EEE0}">
      <text>
        <r>
          <rPr>
            <sz val="9"/>
            <color indexed="81"/>
            <rFont val="Tahoma"/>
            <family val="2"/>
          </rPr>
          <t>Account_Balance_MTD(acctdept: {Map!I189})</t>
        </r>
      </text>
    </comment>
    <comment ref="K99" authorId="0" shapeId="0" xr:uid="{FE34E729-D64A-4DBF-9A40-A38CDFA91B7C}">
      <text>
        <r>
          <rPr>
            <sz val="9"/>
            <color indexed="81"/>
            <rFont val="Tahoma"/>
            <family val="2"/>
          </rPr>
          <t>Account_Balance_MTD(acctdept: {Map!J189})</t>
        </r>
      </text>
    </comment>
    <comment ref="L99" authorId="0" shapeId="0" xr:uid="{7602AF45-D4BF-469C-AE1A-939D0B0C3838}">
      <text>
        <r>
          <rPr>
            <sz val="9"/>
            <color indexed="81"/>
            <rFont val="Tahoma"/>
            <family val="2"/>
          </rPr>
          <t>Account_Balance_MTD(acctdept: {Map!K189})</t>
        </r>
      </text>
    </comment>
    <comment ref="M99" authorId="0" shapeId="0" xr:uid="{BF06EC6A-CAB0-4C66-B0C1-AC37A2316D1C}">
      <text>
        <r>
          <rPr>
            <sz val="9"/>
            <color indexed="81"/>
            <rFont val="Tahoma"/>
            <family val="2"/>
          </rPr>
          <t>Account_Balance_MTD(acctdept: {Map!L189})</t>
        </r>
      </text>
    </comment>
    <comment ref="D100" authorId="0" shapeId="0" xr:uid="{DF33F9E8-DF70-4D94-BE65-8CB64EB0F61E}">
      <text>
        <r>
          <rPr>
            <sz val="9"/>
            <color indexed="81"/>
            <rFont val="Tahoma"/>
            <family val="2"/>
          </rPr>
          <t>Account_Balance_MTD(acctdept: {Map!C190})</t>
        </r>
      </text>
    </comment>
    <comment ref="E100" authorId="0" shapeId="0" xr:uid="{BDF045D5-C5D2-4996-9079-9C8334AD0E69}">
      <text>
        <r>
          <rPr>
            <sz val="9"/>
            <color indexed="81"/>
            <rFont val="Tahoma"/>
            <family val="2"/>
          </rPr>
          <t>Account_Balance_MTD(acctdept: {Map!D190})</t>
        </r>
      </text>
    </comment>
    <comment ref="F100" authorId="0" shapeId="0" xr:uid="{D911A6C9-26B0-4DF9-A62A-6828D88D77D7}">
      <text>
        <r>
          <rPr>
            <sz val="9"/>
            <color indexed="81"/>
            <rFont val="Tahoma"/>
            <family val="2"/>
          </rPr>
          <t>Account_Balance_MTD(acctdept: {Map!E190})</t>
        </r>
      </text>
    </comment>
    <comment ref="G100" authorId="0" shapeId="0" xr:uid="{7FEB40D9-E4D1-469D-BD9A-9B58E93EA029}">
      <text>
        <r>
          <rPr>
            <sz val="9"/>
            <color indexed="81"/>
            <rFont val="Tahoma"/>
            <family val="2"/>
          </rPr>
          <t>Account_Balance_MTD(acctdept: {Map!F190})</t>
        </r>
      </text>
    </comment>
    <comment ref="H100" authorId="0" shapeId="0" xr:uid="{15EA6AE2-73CA-4613-9AFA-1591E67DD475}">
      <text>
        <r>
          <rPr>
            <sz val="9"/>
            <color indexed="81"/>
            <rFont val="Tahoma"/>
            <family val="2"/>
          </rPr>
          <t>Account_Balance_MTD(acctdept: {Map!G190})</t>
        </r>
      </text>
    </comment>
    <comment ref="I100" authorId="0" shapeId="0" xr:uid="{EFD6F9FC-9D77-4012-98BE-C8895EE333C7}">
      <text>
        <r>
          <rPr>
            <sz val="9"/>
            <color indexed="81"/>
            <rFont val="Tahoma"/>
            <family val="2"/>
          </rPr>
          <t>Account_Balance_MTD(acctdept: {Map!H190})</t>
        </r>
      </text>
    </comment>
    <comment ref="J100" authorId="0" shapeId="0" xr:uid="{8F3717E5-3789-4E19-A7EF-8D2A2DADB1E3}">
      <text>
        <r>
          <rPr>
            <sz val="9"/>
            <color indexed="81"/>
            <rFont val="Tahoma"/>
            <family val="2"/>
          </rPr>
          <t>Account_Balance_MTD(acctdept: {Map!I190})</t>
        </r>
      </text>
    </comment>
    <comment ref="K100" authorId="0" shapeId="0" xr:uid="{C4159EA1-D0C3-4A07-8944-C3D1A4D026BE}">
      <text>
        <r>
          <rPr>
            <sz val="9"/>
            <color indexed="81"/>
            <rFont val="Tahoma"/>
            <family val="2"/>
          </rPr>
          <t>Account_Balance_MTD(acctdept: {Map!J190})</t>
        </r>
      </text>
    </comment>
    <comment ref="L100" authorId="0" shapeId="0" xr:uid="{C3F3E75B-C0E4-44BB-8AA0-811299712ACC}">
      <text>
        <r>
          <rPr>
            <sz val="9"/>
            <color indexed="81"/>
            <rFont val="Tahoma"/>
            <family val="2"/>
          </rPr>
          <t>Account_Balance_MTD(acctdept: {Map!K190})</t>
        </r>
      </text>
    </comment>
    <comment ref="M100" authorId="0" shapeId="0" xr:uid="{BB37DA45-B015-48EC-9026-6D36C98B9ED4}">
      <text>
        <r>
          <rPr>
            <sz val="9"/>
            <color indexed="81"/>
            <rFont val="Tahoma"/>
            <family val="2"/>
          </rPr>
          <t>Account_Balance_MTD(acctdept: {Map!L190})</t>
        </r>
      </text>
    </comment>
    <comment ref="D101" authorId="0" shapeId="0" xr:uid="{43789538-28E8-44F8-9627-C2136D7034EF}">
      <text>
        <r>
          <rPr>
            <sz val="9"/>
            <color indexed="81"/>
            <rFont val="Tahoma"/>
            <family val="2"/>
          </rPr>
          <t>Account_Balance_MTD(acctdept: {Map!C191})</t>
        </r>
      </text>
    </comment>
    <comment ref="E101" authorId="0" shapeId="0" xr:uid="{F5A4754C-306A-439B-AE61-A286CDDD83F0}">
      <text>
        <r>
          <rPr>
            <sz val="9"/>
            <color indexed="81"/>
            <rFont val="Tahoma"/>
            <family val="2"/>
          </rPr>
          <t>Account_Balance_MTD(acctdept: {Map!D191})</t>
        </r>
      </text>
    </comment>
    <comment ref="F101" authorId="0" shapeId="0" xr:uid="{D9065B32-15D1-4A21-A161-7EB60B0C9BE9}">
      <text>
        <r>
          <rPr>
            <sz val="9"/>
            <color indexed="81"/>
            <rFont val="Tahoma"/>
            <family val="2"/>
          </rPr>
          <t>Account_Balance_MTD(acctdept: {Map!E191})</t>
        </r>
      </text>
    </comment>
    <comment ref="G101" authorId="0" shapeId="0" xr:uid="{59ED282B-A380-4AAC-87A4-0F45A6BFF786}">
      <text>
        <r>
          <rPr>
            <sz val="9"/>
            <color indexed="81"/>
            <rFont val="Tahoma"/>
            <family val="2"/>
          </rPr>
          <t>Account_Balance_MTD(acctdept: {Map!F191})</t>
        </r>
      </text>
    </comment>
    <comment ref="H101" authorId="0" shapeId="0" xr:uid="{4C982D69-A69B-4460-95C2-15117D0C48B4}">
      <text>
        <r>
          <rPr>
            <sz val="9"/>
            <color indexed="81"/>
            <rFont val="Tahoma"/>
            <family val="2"/>
          </rPr>
          <t>Account_Balance_MTD(acctdept: {Map!G191})</t>
        </r>
      </text>
    </comment>
    <comment ref="I101" authorId="0" shapeId="0" xr:uid="{D06E6A9E-6A98-404E-A0CE-FF88B6940030}">
      <text>
        <r>
          <rPr>
            <sz val="9"/>
            <color indexed="81"/>
            <rFont val="Tahoma"/>
            <family val="2"/>
          </rPr>
          <t>Account_Balance_MTD(acctdept: {Map!H191})</t>
        </r>
      </text>
    </comment>
    <comment ref="J101" authorId="0" shapeId="0" xr:uid="{50CDA4B5-4742-4AE3-BE2D-11A76821A4B0}">
      <text>
        <r>
          <rPr>
            <sz val="9"/>
            <color indexed="81"/>
            <rFont val="Tahoma"/>
            <family val="2"/>
          </rPr>
          <t>Account_Balance_MTD(acctdept: {Map!I191})</t>
        </r>
      </text>
    </comment>
    <comment ref="K101" authorId="0" shapeId="0" xr:uid="{751B7BBF-1196-47FB-9306-7EC837266E04}">
      <text>
        <r>
          <rPr>
            <sz val="9"/>
            <color indexed="81"/>
            <rFont val="Tahoma"/>
            <family val="2"/>
          </rPr>
          <t>Account_Balance_MTD(acctdept: {Map!J191})</t>
        </r>
      </text>
    </comment>
    <comment ref="L101" authorId="0" shapeId="0" xr:uid="{E5E94D3D-0311-4D55-B076-155F1E5BDA97}">
      <text>
        <r>
          <rPr>
            <sz val="9"/>
            <color indexed="81"/>
            <rFont val="Tahoma"/>
            <family val="2"/>
          </rPr>
          <t>Account_Balance_MTD(acctdept: {Map!K191})</t>
        </r>
      </text>
    </comment>
    <comment ref="M101" authorId="0" shapeId="0" xr:uid="{0716F3F2-8AEE-4826-8815-ABC6B59F51B5}">
      <text>
        <r>
          <rPr>
            <sz val="9"/>
            <color indexed="81"/>
            <rFont val="Tahoma"/>
            <family val="2"/>
          </rPr>
          <t>Account_Balance_MTD(acctdept: {Map!L191})</t>
        </r>
      </text>
    </comment>
    <comment ref="D102" authorId="0" shapeId="0" xr:uid="{B3557FF7-EAF1-4EDE-BA31-D36C0679C053}">
      <text>
        <r>
          <rPr>
            <sz val="9"/>
            <color indexed="81"/>
            <rFont val="Tahoma"/>
            <family val="2"/>
          </rPr>
          <t>Account_Balance_MTD(acctdept: {Map!C192})</t>
        </r>
      </text>
    </comment>
    <comment ref="E102" authorId="0" shapeId="0" xr:uid="{0F02E486-A52E-4BA5-BA92-867F07A9861D}">
      <text>
        <r>
          <rPr>
            <sz val="9"/>
            <color indexed="81"/>
            <rFont val="Tahoma"/>
            <family val="2"/>
          </rPr>
          <t>Account_Balance_MTD(acctdept: {Map!D192})</t>
        </r>
      </text>
    </comment>
    <comment ref="F102" authorId="0" shapeId="0" xr:uid="{A89A5E5D-3FBC-4BC7-9E04-0B58DFB54E74}">
      <text>
        <r>
          <rPr>
            <sz val="9"/>
            <color indexed="81"/>
            <rFont val="Tahoma"/>
            <family val="2"/>
          </rPr>
          <t>Account_Balance_MTD(acctdept: {Map!E192})</t>
        </r>
      </text>
    </comment>
    <comment ref="G102" authorId="0" shapeId="0" xr:uid="{3AEDDA0A-5723-413E-B5AD-E327FDCD068B}">
      <text>
        <r>
          <rPr>
            <sz val="9"/>
            <color indexed="81"/>
            <rFont val="Tahoma"/>
            <family val="2"/>
          </rPr>
          <t>Account_Balance_MTD(acctdept: {Map!F192})</t>
        </r>
      </text>
    </comment>
    <comment ref="H102" authorId="0" shapeId="0" xr:uid="{AEC1E1B5-953E-40C9-A34F-44A8112D04FF}">
      <text>
        <r>
          <rPr>
            <sz val="9"/>
            <color indexed="81"/>
            <rFont val="Tahoma"/>
            <family val="2"/>
          </rPr>
          <t>Account_Balance_MTD(acctdept: {Map!G192})</t>
        </r>
      </text>
    </comment>
    <comment ref="I102" authorId="0" shapeId="0" xr:uid="{494DBAA7-E9EC-49AF-958A-B9F2D593FB0A}">
      <text>
        <r>
          <rPr>
            <sz val="9"/>
            <color indexed="81"/>
            <rFont val="Tahoma"/>
            <family val="2"/>
          </rPr>
          <t>Account_Balance_MTD(acctdept: {Map!H192})</t>
        </r>
      </text>
    </comment>
    <comment ref="J102" authorId="0" shapeId="0" xr:uid="{F817D3C6-5A8F-481C-8484-E47F318E517E}">
      <text>
        <r>
          <rPr>
            <sz val="9"/>
            <color indexed="81"/>
            <rFont val="Tahoma"/>
            <family val="2"/>
          </rPr>
          <t>Account_Balance_MTD(acctdept: {Map!I192})</t>
        </r>
      </text>
    </comment>
    <comment ref="K102" authorId="0" shapeId="0" xr:uid="{58385F8C-C07C-440A-BB11-71C5035ED871}">
      <text>
        <r>
          <rPr>
            <sz val="9"/>
            <color indexed="81"/>
            <rFont val="Tahoma"/>
            <family val="2"/>
          </rPr>
          <t>Account_Balance_MTD(acctdept: {Map!J192})</t>
        </r>
      </text>
    </comment>
    <comment ref="L102" authorId="0" shapeId="0" xr:uid="{8B269004-9720-403E-8178-1C8A13C3F825}">
      <text>
        <r>
          <rPr>
            <sz val="9"/>
            <color indexed="81"/>
            <rFont val="Tahoma"/>
            <family val="2"/>
          </rPr>
          <t>Account_Balance_MTD(acctdept: {Map!K192})</t>
        </r>
      </text>
    </comment>
    <comment ref="M102" authorId="0" shapeId="0" xr:uid="{C17DBE85-3AF3-47A7-A95D-BBDF20E9B4F6}">
      <text>
        <r>
          <rPr>
            <sz val="9"/>
            <color indexed="81"/>
            <rFont val="Tahoma"/>
            <family val="2"/>
          </rPr>
          <t>Account_Balance_MTD(acctdept: {Map!L192})</t>
        </r>
      </text>
    </comment>
    <comment ref="D103" authorId="0" shapeId="0" xr:uid="{62F72E3B-8873-4CF7-8C6C-C0487C30981D}">
      <text>
        <r>
          <rPr>
            <sz val="9"/>
            <color indexed="81"/>
            <rFont val="Tahoma"/>
            <family val="2"/>
          </rPr>
          <t>Account_Balance_MTD(acctdept: {Map!C193})</t>
        </r>
      </text>
    </comment>
    <comment ref="E103" authorId="0" shapeId="0" xr:uid="{340940FA-656B-407B-B83C-AE471A1E1602}">
      <text>
        <r>
          <rPr>
            <sz val="9"/>
            <color indexed="81"/>
            <rFont val="Tahoma"/>
            <family val="2"/>
          </rPr>
          <t>Account_Balance_MTD(acctdept: {Map!D193})</t>
        </r>
      </text>
    </comment>
    <comment ref="F103" authorId="0" shapeId="0" xr:uid="{1386A1DD-C9D9-47D7-BA42-0EE8C563920D}">
      <text>
        <r>
          <rPr>
            <sz val="9"/>
            <color indexed="81"/>
            <rFont val="Tahoma"/>
            <family val="2"/>
          </rPr>
          <t>Account_Balance_MTD(acctdept: {Map!E193})</t>
        </r>
      </text>
    </comment>
    <comment ref="G103" authorId="0" shapeId="0" xr:uid="{EAE399D9-9242-4565-8810-251DC275839E}">
      <text>
        <r>
          <rPr>
            <sz val="9"/>
            <color indexed="81"/>
            <rFont val="Tahoma"/>
            <family val="2"/>
          </rPr>
          <t>Account_Balance_MTD(acctdept: {Map!F193})</t>
        </r>
      </text>
    </comment>
    <comment ref="H103" authorId="0" shapeId="0" xr:uid="{2EB66594-6BAD-4499-A96D-730A038B1FA6}">
      <text>
        <r>
          <rPr>
            <sz val="9"/>
            <color indexed="81"/>
            <rFont val="Tahoma"/>
            <family val="2"/>
          </rPr>
          <t>Account_Balance_MTD(acctdept: {Map!G193})</t>
        </r>
      </text>
    </comment>
    <comment ref="I103" authorId="0" shapeId="0" xr:uid="{4655F1F5-7535-4FE4-89E8-EF5D6E661885}">
      <text>
        <r>
          <rPr>
            <sz val="9"/>
            <color indexed="81"/>
            <rFont val="Tahoma"/>
            <family val="2"/>
          </rPr>
          <t>Account_Balance_MTD(acctdept: {Map!H193})</t>
        </r>
      </text>
    </comment>
    <comment ref="J103" authorId="0" shapeId="0" xr:uid="{DD7AFC70-5EA8-422C-91AF-9C4D9D187FB0}">
      <text>
        <r>
          <rPr>
            <sz val="9"/>
            <color indexed="81"/>
            <rFont val="Tahoma"/>
            <family val="2"/>
          </rPr>
          <t>Account_Balance_MTD(acctdept: {Map!I193})</t>
        </r>
      </text>
    </comment>
    <comment ref="K103" authorId="0" shapeId="0" xr:uid="{19134317-B30B-46A3-81C9-E67F1476CC90}">
      <text>
        <r>
          <rPr>
            <sz val="9"/>
            <color indexed="81"/>
            <rFont val="Tahoma"/>
            <family val="2"/>
          </rPr>
          <t>Account_Balance_MTD(acctdept: {Map!J193})</t>
        </r>
      </text>
    </comment>
    <comment ref="L103" authorId="0" shapeId="0" xr:uid="{1D34D673-568A-4E23-A6BB-4D6B226B66F1}">
      <text>
        <r>
          <rPr>
            <sz val="9"/>
            <color indexed="81"/>
            <rFont val="Tahoma"/>
            <family val="2"/>
          </rPr>
          <t>Account_Balance_MTD(acctdept: {Map!K193})</t>
        </r>
      </text>
    </comment>
    <comment ref="M103" authorId="0" shapeId="0" xr:uid="{9F113520-A5E5-4F3F-A58A-62A6BA1133FE}">
      <text>
        <r>
          <rPr>
            <sz val="9"/>
            <color indexed="81"/>
            <rFont val="Tahoma"/>
            <family val="2"/>
          </rPr>
          <t>Account_Balance_MTD(acctdept: {Map!L193})</t>
        </r>
      </text>
    </comment>
    <comment ref="D104" authorId="0" shapeId="0" xr:uid="{2C65A530-0F3D-4F1D-B5C5-DBC25083D4E2}">
      <text>
        <r>
          <rPr>
            <sz val="9"/>
            <color indexed="81"/>
            <rFont val="Tahoma"/>
            <family val="2"/>
          </rPr>
          <t>Account_Balance_MTD(acctdept: {Map!C194})</t>
        </r>
      </text>
    </comment>
    <comment ref="E104" authorId="0" shapeId="0" xr:uid="{083E3F1E-FF4C-4181-BA3F-E45DE090CD99}">
      <text>
        <r>
          <rPr>
            <sz val="9"/>
            <color indexed="81"/>
            <rFont val="Tahoma"/>
            <family val="2"/>
          </rPr>
          <t>Account_Balance_MTD(acctdept: {Map!D194})</t>
        </r>
      </text>
    </comment>
    <comment ref="F104" authorId="0" shapeId="0" xr:uid="{F573AA79-0254-482D-889F-4BCB2A0C8F8A}">
      <text>
        <r>
          <rPr>
            <sz val="9"/>
            <color indexed="81"/>
            <rFont val="Tahoma"/>
            <family val="2"/>
          </rPr>
          <t>Account_Balance_MTD(acctdept: {Map!E194})</t>
        </r>
      </text>
    </comment>
    <comment ref="G104" authorId="0" shapeId="0" xr:uid="{A7E33E1A-3EA2-4118-95FF-115304D27B04}">
      <text>
        <r>
          <rPr>
            <sz val="9"/>
            <color indexed="81"/>
            <rFont val="Tahoma"/>
            <family val="2"/>
          </rPr>
          <t>Account_Balance_MTD(acctdept: {Map!F194})</t>
        </r>
      </text>
    </comment>
    <comment ref="H104" authorId="0" shapeId="0" xr:uid="{4CA7050C-90E9-485B-BA66-2CFFA2AE207D}">
      <text>
        <r>
          <rPr>
            <sz val="9"/>
            <color indexed="81"/>
            <rFont val="Tahoma"/>
            <family val="2"/>
          </rPr>
          <t>Account_Balance_MTD(acctdept: {Map!G194})</t>
        </r>
      </text>
    </comment>
    <comment ref="I104" authorId="0" shapeId="0" xr:uid="{28C0342C-AA35-4091-953D-4F0F67B2F7B4}">
      <text>
        <r>
          <rPr>
            <sz val="9"/>
            <color indexed="81"/>
            <rFont val="Tahoma"/>
            <family val="2"/>
          </rPr>
          <t>Account_Balance_MTD(acctdept: {Map!H194})</t>
        </r>
      </text>
    </comment>
    <comment ref="J104" authorId="0" shapeId="0" xr:uid="{FEA3B998-9C1E-4430-8D9D-C05AF13FC621}">
      <text>
        <r>
          <rPr>
            <sz val="9"/>
            <color indexed="81"/>
            <rFont val="Tahoma"/>
            <family val="2"/>
          </rPr>
          <t>Account_Balance_MTD(acctdept: {Map!I194})</t>
        </r>
      </text>
    </comment>
    <comment ref="K104" authorId="0" shapeId="0" xr:uid="{6AF0B3DB-61BD-4674-B3E5-3A5FA87FF8AA}">
      <text>
        <r>
          <rPr>
            <sz val="9"/>
            <color indexed="81"/>
            <rFont val="Tahoma"/>
            <family val="2"/>
          </rPr>
          <t>Account_Balance_MTD(acctdept: {Map!J194})</t>
        </r>
      </text>
    </comment>
    <comment ref="L104" authorId="0" shapeId="0" xr:uid="{5D4A9D07-8B1E-4918-9E4F-9FFAD8E04CDD}">
      <text>
        <r>
          <rPr>
            <sz val="9"/>
            <color indexed="81"/>
            <rFont val="Tahoma"/>
            <family val="2"/>
          </rPr>
          <t>Account_Balance_MTD(acctdept: {Map!K194})</t>
        </r>
      </text>
    </comment>
    <comment ref="M104" authorId="0" shapeId="0" xr:uid="{E9325CFA-B92B-431F-AD11-13C34F1BDA96}">
      <text>
        <r>
          <rPr>
            <sz val="9"/>
            <color indexed="81"/>
            <rFont val="Tahoma"/>
            <family val="2"/>
          </rPr>
          <t>Account_Balance_MTD(acctdept: {Map!L194})</t>
        </r>
      </text>
    </comment>
    <comment ref="D105" authorId="0" shapeId="0" xr:uid="{3033A69A-6796-4834-8D73-58FFA4302BA4}">
      <text>
        <r>
          <rPr>
            <sz val="9"/>
            <color indexed="81"/>
            <rFont val="Tahoma"/>
            <family val="2"/>
          </rPr>
          <t>Account_Balance_MTD(acctdept: {Map!C195})</t>
        </r>
      </text>
    </comment>
    <comment ref="E105" authorId="0" shapeId="0" xr:uid="{A84CD473-4CC5-4AB7-A6FC-92C308E1541B}">
      <text>
        <r>
          <rPr>
            <sz val="9"/>
            <color indexed="81"/>
            <rFont val="Tahoma"/>
            <family val="2"/>
          </rPr>
          <t>Account_Balance_MTD(acctdept: {Map!D195})</t>
        </r>
      </text>
    </comment>
    <comment ref="F105" authorId="0" shapeId="0" xr:uid="{784EEB5E-DA45-48F7-AE8C-7EAFD0C9A568}">
      <text>
        <r>
          <rPr>
            <sz val="9"/>
            <color indexed="81"/>
            <rFont val="Tahoma"/>
            <family val="2"/>
          </rPr>
          <t>Account_Balance_MTD(acctdept: {Map!E195})</t>
        </r>
      </text>
    </comment>
    <comment ref="G105" authorId="0" shapeId="0" xr:uid="{7BABEBF8-859E-4811-9E64-A1D7EF6BF164}">
      <text>
        <r>
          <rPr>
            <sz val="9"/>
            <color indexed="81"/>
            <rFont val="Tahoma"/>
            <family val="2"/>
          </rPr>
          <t>Account_Balance_MTD(acctdept: {Map!F195})</t>
        </r>
      </text>
    </comment>
    <comment ref="H105" authorId="0" shapeId="0" xr:uid="{85FDE41A-9245-4EED-B475-FC2311D5CA25}">
      <text>
        <r>
          <rPr>
            <sz val="9"/>
            <color indexed="81"/>
            <rFont val="Tahoma"/>
            <family val="2"/>
          </rPr>
          <t>Account_Balance_MTD(acctdept: {Map!G195})</t>
        </r>
      </text>
    </comment>
    <comment ref="I105" authorId="0" shapeId="0" xr:uid="{C83FDB22-9356-4272-80ED-E05C2235C9F2}">
      <text>
        <r>
          <rPr>
            <sz val="9"/>
            <color indexed="81"/>
            <rFont val="Tahoma"/>
            <family val="2"/>
          </rPr>
          <t>Account_Balance_MTD(acctdept: {Map!H195})</t>
        </r>
      </text>
    </comment>
    <comment ref="J105" authorId="0" shapeId="0" xr:uid="{130412D6-5948-469E-9E87-86363AC4A733}">
      <text>
        <r>
          <rPr>
            <sz val="9"/>
            <color indexed="81"/>
            <rFont val="Tahoma"/>
            <family val="2"/>
          </rPr>
          <t>Account_Balance_MTD(acctdept: {Map!I195})</t>
        </r>
      </text>
    </comment>
    <comment ref="K105" authorId="0" shapeId="0" xr:uid="{FF2CCF4F-A0B3-44BC-901D-88167CB69213}">
      <text>
        <r>
          <rPr>
            <sz val="9"/>
            <color indexed="81"/>
            <rFont val="Tahoma"/>
            <family val="2"/>
          </rPr>
          <t>Account_Balance_MTD(acctdept: {Map!J195})</t>
        </r>
      </text>
    </comment>
    <comment ref="L105" authorId="0" shapeId="0" xr:uid="{CFC0B3AA-0C17-48BC-9531-2BEE4D4A5A06}">
      <text>
        <r>
          <rPr>
            <sz val="9"/>
            <color indexed="81"/>
            <rFont val="Tahoma"/>
            <family val="2"/>
          </rPr>
          <t>Account_Balance_MTD(acctdept: {Map!K195})</t>
        </r>
      </text>
    </comment>
    <comment ref="M105" authorId="0" shapeId="0" xr:uid="{CDB0449F-2730-4891-A319-835D3F7FA38A}">
      <text>
        <r>
          <rPr>
            <sz val="9"/>
            <color indexed="81"/>
            <rFont val="Tahoma"/>
            <family val="2"/>
          </rPr>
          <t>Account_Balance_MTD(acctdept: {Map!L195})</t>
        </r>
      </text>
    </comment>
    <comment ref="D106" authorId="0" shapeId="0" xr:uid="{69A425E0-2DFA-4411-899D-DFE5C4DC93AC}">
      <text>
        <r>
          <rPr>
            <sz val="9"/>
            <color indexed="81"/>
            <rFont val="Tahoma"/>
            <family val="2"/>
          </rPr>
          <t>Account_Balance_MTD(acctdept: {Map!C196})</t>
        </r>
      </text>
    </comment>
    <comment ref="E106" authorId="0" shapeId="0" xr:uid="{0619DD97-3915-4D99-B931-345F2E19E7CE}">
      <text>
        <r>
          <rPr>
            <sz val="9"/>
            <color indexed="81"/>
            <rFont val="Tahoma"/>
            <family val="2"/>
          </rPr>
          <t>Account_Balance_MTD(acctdept: {Map!D196})</t>
        </r>
      </text>
    </comment>
    <comment ref="F106" authorId="0" shapeId="0" xr:uid="{3233F914-9E33-4705-9D30-5045FE7F8AF3}">
      <text>
        <r>
          <rPr>
            <sz val="9"/>
            <color indexed="81"/>
            <rFont val="Tahoma"/>
            <family val="2"/>
          </rPr>
          <t>Account_Balance_MTD(acctdept: {Map!E196})</t>
        </r>
      </text>
    </comment>
    <comment ref="G106" authorId="0" shapeId="0" xr:uid="{E96FC1A8-C0CA-4BB1-B0FE-C40571B163E1}">
      <text>
        <r>
          <rPr>
            <sz val="9"/>
            <color indexed="81"/>
            <rFont val="Tahoma"/>
            <family val="2"/>
          </rPr>
          <t>Account_Balance_MTD(acctdept: {Map!F196})</t>
        </r>
      </text>
    </comment>
    <comment ref="H106" authorId="0" shapeId="0" xr:uid="{455C089F-6385-4BD2-844B-27E7B08DE340}">
      <text>
        <r>
          <rPr>
            <sz val="9"/>
            <color indexed="81"/>
            <rFont val="Tahoma"/>
            <family val="2"/>
          </rPr>
          <t>Account_Balance_MTD(acctdept: {Map!G196})</t>
        </r>
      </text>
    </comment>
    <comment ref="I106" authorId="0" shapeId="0" xr:uid="{E7A1A2CA-60DC-4396-AF1D-03B76FE83D87}">
      <text>
        <r>
          <rPr>
            <sz val="9"/>
            <color indexed="81"/>
            <rFont val="Tahoma"/>
            <family val="2"/>
          </rPr>
          <t>Account_Balance_MTD(acctdept: {Map!H196})</t>
        </r>
      </text>
    </comment>
    <comment ref="J106" authorId="0" shapeId="0" xr:uid="{5D5076BC-647B-4D44-B67F-AB4F58023F37}">
      <text>
        <r>
          <rPr>
            <sz val="9"/>
            <color indexed="81"/>
            <rFont val="Tahoma"/>
            <family val="2"/>
          </rPr>
          <t>Account_Balance_MTD(acctdept: {Map!I196})</t>
        </r>
      </text>
    </comment>
    <comment ref="K106" authorId="0" shapeId="0" xr:uid="{5BEE0638-6C77-4762-AD39-9CE8ED776341}">
      <text>
        <r>
          <rPr>
            <sz val="9"/>
            <color indexed="81"/>
            <rFont val="Tahoma"/>
            <family val="2"/>
          </rPr>
          <t>Account_Balance_MTD(acctdept: {Map!J196})</t>
        </r>
      </text>
    </comment>
    <comment ref="L106" authorId="0" shapeId="0" xr:uid="{F8EC3FA9-5BA6-4121-9E8A-5B5B82D0ED59}">
      <text>
        <r>
          <rPr>
            <sz val="9"/>
            <color indexed="81"/>
            <rFont val="Tahoma"/>
            <family val="2"/>
          </rPr>
          <t>Account_Balance_MTD(acctdept: {Map!K196})</t>
        </r>
      </text>
    </comment>
    <comment ref="M106" authorId="0" shapeId="0" xr:uid="{481ADE29-7719-46CF-8529-D3082F22FDAE}">
      <text>
        <r>
          <rPr>
            <sz val="9"/>
            <color indexed="81"/>
            <rFont val="Tahoma"/>
            <family val="2"/>
          </rPr>
          <t>Account_Balance_MTD(acctdept: {Map!L196})</t>
        </r>
      </text>
    </comment>
    <comment ref="D107" authorId="0" shapeId="0" xr:uid="{9FCB3B3C-3573-412A-B6FF-6C1DE3BD6203}">
      <text>
        <r>
          <rPr>
            <sz val="9"/>
            <color indexed="81"/>
            <rFont val="Tahoma"/>
            <family val="2"/>
          </rPr>
          <t>Account_Balance_MTD(acctdept: {Map!C197})</t>
        </r>
      </text>
    </comment>
    <comment ref="E107" authorId="0" shapeId="0" xr:uid="{F6F7A07F-FCB3-4243-B528-5A28241D6F7C}">
      <text>
        <r>
          <rPr>
            <sz val="9"/>
            <color indexed="81"/>
            <rFont val="Tahoma"/>
            <family val="2"/>
          </rPr>
          <t>Account_Balance_MTD(acctdept: {Map!D197})</t>
        </r>
      </text>
    </comment>
    <comment ref="F107" authorId="0" shapeId="0" xr:uid="{19655F7F-AAE8-493D-9A34-A2DB51E6F94E}">
      <text>
        <r>
          <rPr>
            <sz val="9"/>
            <color indexed="81"/>
            <rFont val="Tahoma"/>
            <family val="2"/>
          </rPr>
          <t>Account_Balance_MTD(acctdept: {Map!E197})</t>
        </r>
      </text>
    </comment>
    <comment ref="G107" authorId="0" shapeId="0" xr:uid="{A516F2C3-BAC7-48EB-906A-B75066FC9CB6}">
      <text>
        <r>
          <rPr>
            <sz val="9"/>
            <color indexed="81"/>
            <rFont val="Tahoma"/>
            <family val="2"/>
          </rPr>
          <t>Account_Balance_MTD(acctdept: {Map!F197})</t>
        </r>
      </text>
    </comment>
    <comment ref="H107" authorId="0" shapeId="0" xr:uid="{9F6BB139-1C80-4965-A8A1-100E2F0AABD6}">
      <text>
        <r>
          <rPr>
            <sz val="9"/>
            <color indexed="81"/>
            <rFont val="Tahoma"/>
            <family val="2"/>
          </rPr>
          <t>Account_Balance_MTD(acctdept: {Map!G197})</t>
        </r>
      </text>
    </comment>
    <comment ref="I107" authorId="0" shapeId="0" xr:uid="{E89DCBBF-3061-4457-9C2A-D7F8125098E6}">
      <text>
        <r>
          <rPr>
            <sz val="9"/>
            <color indexed="81"/>
            <rFont val="Tahoma"/>
            <family val="2"/>
          </rPr>
          <t>Account_Balance_MTD(acctdept: {Map!H197})</t>
        </r>
      </text>
    </comment>
    <comment ref="J107" authorId="0" shapeId="0" xr:uid="{AEA9C040-32E4-4D7C-BEC8-EF889972D22E}">
      <text>
        <r>
          <rPr>
            <sz val="9"/>
            <color indexed="81"/>
            <rFont val="Tahoma"/>
            <family val="2"/>
          </rPr>
          <t>Account_Balance_MTD(acctdept: {Map!I197})</t>
        </r>
      </text>
    </comment>
    <comment ref="K107" authorId="0" shapeId="0" xr:uid="{44C2E99A-686F-4DFB-A8B1-DBFBF26247E8}">
      <text>
        <r>
          <rPr>
            <sz val="9"/>
            <color indexed="81"/>
            <rFont val="Tahoma"/>
            <family val="2"/>
          </rPr>
          <t>Account_Balance_MTD(acctdept: {Map!J197})</t>
        </r>
      </text>
    </comment>
    <comment ref="L107" authorId="0" shapeId="0" xr:uid="{19A5E8EE-8670-4A08-8334-B1018B284064}">
      <text>
        <r>
          <rPr>
            <sz val="9"/>
            <color indexed="81"/>
            <rFont val="Tahoma"/>
            <family val="2"/>
          </rPr>
          <t>Account_Balance_MTD(acctdept: {Map!K197})</t>
        </r>
      </text>
    </comment>
    <comment ref="M107" authorId="0" shapeId="0" xr:uid="{2F4AAC93-15E7-4634-A5E7-A1E625B56018}">
      <text>
        <r>
          <rPr>
            <sz val="9"/>
            <color indexed="81"/>
            <rFont val="Tahoma"/>
            <family val="2"/>
          </rPr>
          <t>Account_Balance_MTD(acctdept: {Map!L197})</t>
        </r>
      </text>
    </comment>
    <comment ref="D108" authorId="0" shapeId="0" xr:uid="{C834E330-A056-4117-9676-8AD4CBA4579A}">
      <text>
        <r>
          <rPr>
            <sz val="9"/>
            <color indexed="81"/>
            <rFont val="Tahoma"/>
            <family val="2"/>
          </rPr>
          <t>Account_Balance_MTD(acctdept: {Map!C198})</t>
        </r>
      </text>
    </comment>
    <comment ref="E108" authorId="0" shapeId="0" xr:uid="{5A3FD9C0-758B-40C7-803D-3337DEFC2132}">
      <text>
        <r>
          <rPr>
            <sz val="9"/>
            <color indexed="81"/>
            <rFont val="Tahoma"/>
            <family val="2"/>
          </rPr>
          <t>Account_Balance_MTD(acctdept: {Map!D198})</t>
        </r>
      </text>
    </comment>
    <comment ref="F108" authorId="0" shapeId="0" xr:uid="{BD7C21E4-D9D1-440F-87C0-6258F1BCFD32}">
      <text>
        <r>
          <rPr>
            <sz val="9"/>
            <color indexed="81"/>
            <rFont val="Tahoma"/>
            <family val="2"/>
          </rPr>
          <t>Account_Balance_MTD(acctdept: {Map!E198})</t>
        </r>
      </text>
    </comment>
    <comment ref="G108" authorId="0" shapeId="0" xr:uid="{7305D797-3825-405E-940F-1CF372578043}">
      <text>
        <r>
          <rPr>
            <sz val="9"/>
            <color indexed="81"/>
            <rFont val="Tahoma"/>
            <family val="2"/>
          </rPr>
          <t>Account_Balance_MTD(acctdept: {Map!F198})</t>
        </r>
      </text>
    </comment>
    <comment ref="H108" authorId="0" shapeId="0" xr:uid="{7AE99715-2FAD-4F3E-ADE2-B34B14BFFF36}">
      <text>
        <r>
          <rPr>
            <sz val="9"/>
            <color indexed="81"/>
            <rFont val="Tahoma"/>
            <family val="2"/>
          </rPr>
          <t>Account_Balance_MTD(acctdept: {Map!G198})</t>
        </r>
      </text>
    </comment>
    <comment ref="I108" authorId="0" shapeId="0" xr:uid="{A144B45C-5492-467C-A78E-96F2ED24734C}">
      <text>
        <r>
          <rPr>
            <sz val="9"/>
            <color indexed="81"/>
            <rFont val="Tahoma"/>
            <family val="2"/>
          </rPr>
          <t>Account_Balance_MTD(acctdept: {Map!H198})</t>
        </r>
      </text>
    </comment>
    <comment ref="J108" authorId="0" shapeId="0" xr:uid="{663272CE-92C2-4CFC-A7B6-C0BB2A810433}">
      <text>
        <r>
          <rPr>
            <sz val="9"/>
            <color indexed="81"/>
            <rFont val="Tahoma"/>
            <family val="2"/>
          </rPr>
          <t>Account_Balance_MTD(acctdept: {Map!I198})</t>
        </r>
      </text>
    </comment>
    <comment ref="K108" authorId="0" shapeId="0" xr:uid="{8F6A9311-7C16-4F04-8598-6EAD38BB6C4A}">
      <text>
        <r>
          <rPr>
            <sz val="9"/>
            <color indexed="81"/>
            <rFont val="Tahoma"/>
            <family val="2"/>
          </rPr>
          <t>Account_Balance_MTD(acctdept: {Map!J198})</t>
        </r>
      </text>
    </comment>
    <comment ref="L108" authorId="0" shapeId="0" xr:uid="{DFE96F33-8135-4AC6-A4CB-0BB5D93B149D}">
      <text>
        <r>
          <rPr>
            <sz val="9"/>
            <color indexed="81"/>
            <rFont val="Tahoma"/>
            <family val="2"/>
          </rPr>
          <t>Account_Balance_MTD(acctdept: {Map!K198})</t>
        </r>
      </text>
    </comment>
    <comment ref="M108" authorId="0" shapeId="0" xr:uid="{73E44D4D-3D14-4616-9FD6-A36A9D576081}">
      <text>
        <r>
          <rPr>
            <sz val="9"/>
            <color indexed="81"/>
            <rFont val="Tahoma"/>
            <family val="2"/>
          </rPr>
          <t>Account_Balance_MTD(acctdept: {Map!L198})</t>
        </r>
      </text>
    </comment>
    <comment ref="D109" authorId="0" shapeId="0" xr:uid="{DE0FFB22-C30A-464C-A417-231F11D74850}">
      <text>
        <r>
          <rPr>
            <sz val="9"/>
            <color indexed="81"/>
            <rFont val="Tahoma"/>
            <family val="2"/>
          </rPr>
          <t>Account_Balance_MTD(acctdept: {Map!C199})</t>
        </r>
      </text>
    </comment>
    <comment ref="E109" authorId="0" shapeId="0" xr:uid="{4724F93E-07AF-4B68-8BAA-E095C9555920}">
      <text>
        <r>
          <rPr>
            <sz val="9"/>
            <color indexed="81"/>
            <rFont val="Tahoma"/>
            <family val="2"/>
          </rPr>
          <t>Account_Balance_MTD(acctdept: {Map!D199})</t>
        </r>
      </text>
    </comment>
    <comment ref="F109" authorId="0" shapeId="0" xr:uid="{987038F1-C63D-4984-92B8-F8DBF0AF1A95}">
      <text>
        <r>
          <rPr>
            <sz val="9"/>
            <color indexed="81"/>
            <rFont val="Tahoma"/>
            <family val="2"/>
          </rPr>
          <t>Account_Balance_MTD(acctdept: {Map!E199})</t>
        </r>
      </text>
    </comment>
    <comment ref="G109" authorId="0" shapeId="0" xr:uid="{B8C1F27D-51C0-4B8A-821A-953034B1EC12}">
      <text>
        <r>
          <rPr>
            <sz val="9"/>
            <color indexed="81"/>
            <rFont val="Tahoma"/>
            <family val="2"/>
          </rPr>
          <t>Account_Balance_MTD(acctdept: {Map!F199})</t>
        </r>
      </text>
    </comment>
    <comment ref="H109" authorId="0" shapeId="0" xr:uid="{04F838EC-3E58-4FAA-A90B-A933F9D10536}">
      <text>
        <r>
          <rPr>
            <sz val="9"/>
            <color indexed="81"/>
            <rFont val="Tahoma"/>
            <family val="2"/>
          </rPr>
          <t>Account_Balance_MTD(acctdept: {Map!G199})</t>
        </r>
      </text>
    </comment>
    <comment ref="I109" authorId="0" shapeId="0" xr:uid="{0782751B-B940-492E-8A12-B0D5CD57D4EC}">
      <text>
        <r>
          <rPr>
            <sz val="9"/>
            <color indexed="81"/>
            <rFont val="Tahoma"/>
            <family val="2"/>
          </rPr>
          <t>Account_Balance_MTD(acctdept: {Map!H199})</t>
        </r>
      </text>
    </comment>
    <comment ref="J109" authorId="0" shapeId="0" xr:uid="{0F742BE1-E2DD-4662-8757-FB6D417BFF14}">
      <text>
        <r>
          <rPr>
            <sz val="9"/>
            <color indexed="81"/>
            <rFont val="Tahoma"/>
            <family val="2"/>
          </rPr>
          <t>Account_Balance_MTD(acctdept: {Map!I199})</t>
        </r>
      </text>
    </comment>
    <comment ref="K109" authorId="0" shapeId="0" xr:uid="{8B6BA614-97E6-4CC9-A747-76B0CEE2E8E8}">
      <text>
        <r>
          <rPr>
            <sz val="9"/>
            <color indexed="81"/>
            <rFont val="Tahoma"/>
            <family val="2"/>
          </rPr>
          <t>Account_Balance_MTD(acctdept: {Map!J199})</t>
        </r>
      </text>
    </comment>
    <comment ref="L109" authorId="0" shapeId="0" xr:uid="{CEB7D78C-CB20-4EA2-B53D-3D9F327CE3A3}">
      <text>
        <r>
          <rPr>
            <sz val="9"/>
            <color indexed="81"/>
            <rFont val="Tahoma"/>
            <family val="2"/>
          </rPr>
          <t>Account_Balance_MTD(acctdept: {Map!K199})</t>
        </r>
      </text>
    </comment>
    <comment ref="M109" authorId="0" shapeId="0" xr:uid="{27628D57-071A-40D3-8436-7CA25370B0D4}">
      <text>
        <r>
          <rPr>
            <sz val="9"/>
            <color indexed="81"/>
            <rFont val="Tahoma"/>
            <family val="2"/>
          </rPr>
          <t>Account_Balance_MTD(acctdept: {Map!L199})</t>
        </r>
      </text>
    </comment>
    <comment ref="D110" authorId="0" shapeId="0" xr:uid="{EF4C1160-3EF5-4270-B755-0CCFC3E47006}">
      <text>
        <r>
          <rPr>
            <sz val="9"/>
            <color indexed="81"/>
            <rFont val="Tahoma"/>
            <family val="2"/>
          </rPr>
          <t>Account_Balance_MTD(acctdept: {Map!C200})</t>
        </r>
      </text>
    </comment>
    <comment ref="E110" authorId="0" shapeId="0" xr:uid="{99D81E51-C48F-49DA-9509-6758C7818E63}">
      <text>
        <r>
          <rPr>
            <sz val="9"/>
            <color indexed="81"/>
            <rFont val="Tahoma"/>
            <family val="2"/>
          </rPr>
          <t>Account_Balance_MTD(acctdept: {Map!D200})</t>
        </r>
      </text>
    </comment>
    <comment ref="F110" authorId="0" shapeId="0" xr:uid="{B139F524-0F3A-4B97-9E6E-DC82E8649E09}">
      <text>
        <r>
          <rPr>
            <sz val="9"/>
            <color indexed="81"/>
            <rFont val="Tahoma"/>
            <family val="2"/>
          </rPr>
          <t>Account_Balance_MTD(acctdept: {Map!E200})</t>
        </r>
      </text>
    </comment>
    <comment ref="G110" authorId="0" shapeId="0" xr:uid="{071D73B1-2E83-48E6-9D36-D0E5F81118BE}">
      <text>
        <r>
          <rPr>
            <sz val="9"/>
            <color indexed="81"/>
            <rFont val="Tahoma"/>
            <family val="2"/>
          </rPr>
          <t>Account_Balance_MTD(acctdept: {Map!F200})</t>
        </r>
      </text>
    </comment>
    <comment ref="H110" authorId="0" shapeId="0" xr:uid="{5A73B82F-D93A-426F-84EF-5576B7510B4B}">
      <text>
        <r>
          <rPr>
            <sz val="9"/>
            <color indexed="81"/>
            <rFont val="Tahoma"/>
            <family val="2"/>
          </rPr>
          <t>Account_Balance_MTD(acctdept: {Map!G200})</t>
        </r>
      </text>
    </comment>
    <comment ref="I110" authorId="0" shapeId="0" xr:uid="{CFD6C3BA-754F-484E-9EB8-52AE9D1CECBB}">
      <text>
        <r>
          <rPr>
            <sz val="9"/>
            <color indexed="81"/>
            <rFont val="Tahoma"/>
            <family val="2"/>
          </rPr>
          <t>Account_Balance_MTD(acctdept: {Map!H200})</t>
        </r>
      </text>
    </comment>
    <comment ref="J110" authorId="0" shapeId="0" xr:uid="{06644115-27CD-4B81-8BA7-47DF3C8EBE54}">
      <text>
        <r>
          <rPr>
            <sz val="9"/>
            <color indexed="81"/>
            <rFont val="Tahoma"/>
            <family val="2"/>
          </rPr>
          <t>Account_Balance_MTD(acctdept: {Map!I200})</t>
        </r>
      </text>
    </comment>
    <comment ref="K110" authorId="0" shapeId="0" xr:uid="{95A37E77-5D13-4281-B3E8-F12201D211F8}">
      <text>
        <r>
          <rPr>
            <sz val="9"/>
            <color indexed="81"/>
            <rFont val="Tahoma"/>
            <family val="2"/>
          </rPr>
          <t>Account_Balance_MTD(acctdept: {Map!J200})</t>
        </r>
      </text>
    </comment>
    <comment ref="L110" authorId="0" shapeId="0" xr:uid="{CC50BE8E-64B5-4BCE-A2A8-694D9F370E66}">
      <text>
        <r>
          <rPr>
            <sz val="9"/>
            <color indexed="81"/>
            <rFont val="Tahoma"/>
            <family val="2"/>
          </rPr>
          <t>Account_Balance_MTD(acctdept: {Map!K200})</t>
        </r>
      </text>
    </comment>
    <comment ref="M110" authorId="0" shapeId="0" xr:uid="{F85B1FA1-4347-477C-A5CD-1A2D79B27AF2}">
      <text>
        <r>
          <rPr>
            <sz val="9"/>
            <color indexed="81"/>
            <rFont val="Tahoma"/>
            <family val="2"/>
          </rPr>
          <t>Account_Balance_MTD(acctdept: {Map!L200})</t>
        </r>
      </text>
    </comment>
    <comment ref="D111" authorId="0" shapeId="0" xr:uid="{BA4A1ECA-A912-4F70-AA1B-0C956E96A1F8}">
      <text>
        <r>
          <rPr>
            <sz val="9"/>
            <color indexed="81"/>
            <rFont val="Tahoma"/>
            <family val="2"/>
          </rPr>
          <t>Account_Balance_MTD(acctdept: {Map!C201})</t>
        </r>
      </text>
    </comment>
    <comment ref="E111" authorId="0" shapeId="0" xr:uid="{07DB1A45-C8F8-4DAE-AEF4-DAB37297622D}">
      <text>
        <r>
          <rPr>
            <sz val="9"/>
            <color indexed="81"/>
            <rFont val="Tahoma"/>
            <family val="2"/>
          </rPr>
          <t>Account_Balance_MTD(acctdept: {Map!D201})</t>
        </r>
      </text>
    </comment>
    <comment ref="F111" authorId="0" shapeId="0" xr:uid="{83887318-9847-4FB9-B49B-528613A9B17F}">
      <text>
        <r>
          <rPr>
            <sz val="9"/>
            <color indexed="81"/>
            <rFont val="Tahoma"/>
            <family val="2"/>
          </rPr>
          <t>Account_Balance_MTD(acctdept: {Map!E201})</t>
        </r>
      </text>
    </comment>
    <comment ref="G111" authorId="0" shapeId="0" xr:uid="{20485672-C48A-485A-9209-0ADB2106B837}">
      <text>
        <r>
          <rPr>
            <sz val="9"/>
            <color indexed="81"/>
            <rFont val="Tahoma"/>
            <family val="2"/>
          </rPr>
          <t>Account_Balance_MTD(acctdept: {Map!F201})</t>
        </r>
      </text>
    </comment>
    <comment ref="H111" authorId="0" shapeId="0" xr:uid="{5AA542AB-AD03-4FD6-A997-A96316737441}">
      <text>
        <r>
          <rPr>
            <sz val="9"/>
            <color indexed="81"/>
            <rFont val="Tahoma"/>
            <family val="2"/>
          </rPr>
          <t>Account_Balance_MTD(acctdept: {Map!G201})</t>
        </r>
      </text>
    </comment>
    <comment ref="I111" authorId="0" shapeId="0" xr:uid="{B4B0A9A8-C90D-4CE0-8646-7B2E2D8577EA}">
      <text>
        <r>
          <rPr>
            <sz val="9"/>
            <color indexed="81"/>
            <rFont val="Tahoma"/>
            <family val="2"/>
          </rPr>
          <t>Account_Balance_MTD(acctdept: {Map!H201})</t>
        </r>
      </text>
    </comment>
    <comment ref="J111" authorId="0" shapeId="0" xr:uid="{7DAC394C-CBB3-4258-A15D-F784D5A6D3A9}">
      <text>
        <r>
          <rPr>
            <sz val="9"/>
            <color indexed="81"/>
            <rFont val="Tahoma"/>
            <family val="2"/>
          </rPr>
          <t>Account_Balance_MTD(acctdept: {Map!I201})</t>
        </r>
      </text>
    </comment>
    <comment ref="K111" authorId="0" shapeId="0" xr:uid="{D927922C-5383-4BE5-80FF-306BA48F1605}">
      <text>
        <r>
          <rPr>
            <sz val="9"/>
            <color indexed="81"/>
            <rFont val="Tahoma"/>
            <family val="2"/>
          </rPr>
          <t>Account_Balance_MTD(acctdept: {Map!J201})</t>
        </r>
      </text>
    </comment>
    <comment ref="L111" authorId="0" shapeId="0" xr:uid="{BA4680EF-4242-4F2D-9B9F-933A2B2C9112}">
      <text>
        <r>
          <rPr>
            <sz val="9"/>
            <color indexed="81"/>
            <rFont val="Tahoma"/>
            <family val="2"/>
          </rPr>
          <t>Account_Balance_MTD(acctdept: {Map!K201})</t>
        </r>
      </text>
    </comment>
    <comment ref="M111" authorId="0" shapeId="0" xr:uid="{F3C12F91-1A8A-4D0F-9E6A-986118513AB7}">
      <text>
        <r>
          <rPr>
            <sz val="9"/>
            <color indexed="81"/>
            <rFont val="Tahoma"/>
            <family val="2"/>
          </rPr>
          <t>Account_Balance_MTD(acctdept: {Map!L201})</t>
        </r>
      </text>
    </comment>
    <comment ref="D112" authorId="0" shapeId="0" xr:uid="{3CA58ECF-2065-47C8-A5B5-5EDE8456F6A5}">
      <text>
        <r>
          <rPr>
            <sz val="9"/>
            <color indexed="81"/>
            <rFont val="Tahoma"/>
            <family val="2"/>
          </rPr>
          <t>Account_Balance_MTD(acctdept: {Map!C202})</t>
        </r>
      </text>
    </comment>
    <comment ref="E112" authorId="0" shapeId="0" xr:uid="{D931A2EF-ECE9-47DE-A2FC-E633B329707F}">
      <text>
        <r>
          <rPr>
            <sz val="9"/>
            <color indexed="81"/>
            <rFont val="Tahoma"/>
            <family val="2"/>
          </rPr>
          <t>Account_Balance_MTD(acctdept: {Map!D202})</t>
        </r>
      </text>
    </comment>
    <comment ref="F112" authorId="0" shapeId="0" xr:uid="{AB84C21D-9E22-40F9-BDE3-250813378A80}">
      <text>
        <r>
          <rPr>
            <sz val="9"/>
            <color indexed="81"/>
            <rFont val="Tahoma"/>
            <family val="2"/>
          </rPr>
          <t>Account_Balance_MTD(acctdept: {Map!E202})</t>
        </r>
      </text>
    </comment>
    <comment ref="G112" authorId="0" shapeId="0" xr:uid="{F17F9BE9-1813-4ECA-87BE-F7AAF66CB5AE}">
      <text>
        <r>
          <rPr>
            <sz val="9"/>
            <color indexed="81"/>
            <rFont val="Tahoma"/>
            <family val="2"/>
          </rPr>
          <t>Account_Balance_MTD(acctdept: {Map!F202})</t>
        </r>
      </text>
    </comment>
    <comment ref="H112" authorId="0" shapeId="0" xr:uid="{0EC8CF27-FFA1-423B-B997-06DFA3422238}">
      <text>
        <r>
          <rPr>
            <sz val="9"/>
            <color indexed="81"/>
            <rFont val="Tahoma"/>
            <family val="2"/>
          </rPr>
          <t>Account_Balance_MTD(acctdept: {Map!G202})</t>
        </r>
      </text>
    </comment>
    <comment ref="I112" authorId="0" shapeId="0" xr:uid="{7CF2C693-EE31-4BD9-BBFB-E9589AF85E5F}">
      <text>
        <r>
          <rPr>
            <sz val="9"/>
            <color indexed="81"/>
            <rFont val="Tahoma"/>
            <family val="2"/>
          </rPr>
          <t>Account_Balance_MTD(acctdept: {Map!H202})</t>
        </r>
      </text>
    </comment>
    <comment ref="J112" authorId="0" shapeId="0" xr:uid="{22E7BABA-69A9-4194-ABA7-CDD102151F79}">
      <text>
        <r>
          <rPr>
            <sz val="9"/>
            <color indexed="81"/>
            <rFont val="Tahoma"/>
            <family val="2"/>
          </rPr>
          <t>Account_Balance_MTD(acctdept: {Map!I202})</t>
        </r>
      </text>
    </comment>
    <comment ref="K112" authorId="0" shapeId="0" xr:uid="{DFD77D48-6EDF-4B1E-8B16-9F6B4919D277}">
      <text>
        <r>
          <rPr>
            <sz val="9"/>
            <color indexed="81"/>
            <rFont val="Tahoma"/>
            <family val="2"/>
          </rPr>
          <t>Account_Balance_MTD(acctdept: {Map!J202})</t>
        </r>
      </text>
    </comment>
    <comment ref="L112" authorId="0" shapeId="0" xr:uid="{B7CD1DB9-A927-4863-9982-2CC7B12386C9}">
      <text>
        <r>
          <rPr>
            <sz val="9"/>
            <color indexed="81"/>
            <rFont val="Tahoma"/>
            <family val="2"/>
          </rPr>
          <t>Account_Balance_MTD(acctdept: {Map!K202})</t>
        </r>
      </text>
    </comment>
    <comment ref="M112" authorId="0" shapeId="0" xr:uid="{DEDF8D8C-C1C8-4A84-BE07-131DB9A7762C}">
      <text>
        <r>
          <rPr>
            <sz val="9"/>
            <color indexed="81"/>
            <rFont val="Tahoma"/>
            <family val="2"/>
          </rPr>
          <t>Account_Balance_MTD(acctdept: {Map!L202})</t>
        </r>
      </text>
    </comment>
    <comment ref="D113" authorId="0" shapeId="0" xr:uid="{17A21556-ED63-4B6D-93B5-9FB4A8EB74A9}">
      <text>
        <r>
          <rPr>
            <sz val="9"/>
            <color indexed="81"/>
            <rFont val="Tahoma"/>
            <family val="2"/>
          </rPr>
          <t>Account_Balance_MTD(acctdept: {Map!C203})</t>
        </r>
      </text>
    </comment>
    <comment ref="E113" authorId="0" shapeId="0" xr:uid="{4BC3CC30-C713-4F7E-B3F6-9AA2767FF6F7}">
      <text>
        <r>
          <rPr>
            <sz val="9"/>
            <color indexed="81"/>
            <rFont val="Tahoma"/>
            <family val="2"/>
          </rPr>
          <t>Account_Balance_MTD(acctdept: {Map!D203})</t>
        </r>
      </text>
    </comment>
    <comment ref="F113" authorId="0" shapeId="0" xr:uid="{DDBA44A3-1CE6-45E2-ADB7-299A5D185443}">
      <text>
        <r>
          <rPr>
            <sz val="9"/>
            <color indexed="81"/>
            <rFont val="Tahoma"/>
            <family val="2"/>
          </rPr>
          <t>Account_Balance_MTD(acctdept: {Map!E203})</t>
        </r>
      </text>
    </comment>
    <comment ref="G113" authorId="0" shapeId="0" xr:uid="{8371EE15-6797-49A6-8760-735BE49B5C73}">
      <text>
        <r>
          <rPr>
            <sz val="9"/>
            <color indexed="81"/>
            <rFont val="Tahoma"/>
            <family val="2"/>
          </rPr>
          <t>Account_Balance_MTD(acctdept: {Map!F203})</t>
        </r>
      </text>
    </comment>
    <comment ref="H113" authorId="0" shapeId="0" xr:uid="{0CEF6C47-B483-4479-A048-4460B858E2A5}">
      <text>
        <r>
          <rPr>
            <sz val="9"/>
            <color indexed="81"/>
            <rFont val="Tahoma"/>
            <family val="2"/>
          </rPr>
          <t>Account_Balance_MTD(acctdept: {Map!G203})</t>
        </r>
      </text>
    </comment>
    <comment ref="I113" authorId="0" shapeId="0" xr:uid="{105B4214-9F20-4404-9B46-0B7B155DA5C1}">
      <text>
        <r>
          <rPr>
            <sz val="9"/>
            <color indexed="81"/>
            <rFont val="Tahoma"/>
            <family val="2"/>
          </rPr>
          <t>Account_Balance_MTD(acctdept: {Map!H203})</t>
        </r>
      </text>
    </comment>
    <comment ref="J113" authorId="0" shapeId="0" xr:uid="{B632C25F-1921-4D03-BA60-0E418081C093}">
      <text>
        <r>
          <rPr>
            <sz val="9"/>
            <color indexed="81"/>
            <rFont val="Tahoma"/>
            <family val="2"/>
          </rPr>
          <t>Account_Balance_MTD(acctdept: {Map!I203})</t>
        </r>
      </text>
    </comment>
    <comment ref="K113" authorId="0" shapeId="0" xr:uid="{64F68958-71D8-4F63-9D8A-669782CDA669}">
      <text>
        <r>
          <rPr>
            <sz val="9"/>
            <color indexed="81"/>
            <rFont val="Tahoma"/>
            <family val="2"/>
          </rPr>
          <t>Account_Balance_MTD(acctdept: {Map!J203})</t>
        </r>
      </text>
    </comment>
    <comment ref="L113" authorId="0" shapeId="0" xr:uid="{9BE38376-C038-44E6-8A81-48553B12BCA8}">
      <text>
        <r>
          <rPr>
            <sz val="9"/>
            <color indexed="81"/>
            <rFont val="Tahoma"/>
            <family val="2"/>
          </rPr>
          <t>Account_Balance_MTD(acctdept: {Map!K203})</t>
        </r>
      </text>
    </comment>
    <comment ref="M113" authorId="0" shapeId="0" xr:uid="{00C8251C-CB46-4E6F-A78D-BC783B709C4E}">
      <text>
        <r>
          <rPr>
            <sz val="9"/>
            <color indexed="81"/>
            <rFont val="Tahoma"/>
            <family val="2"/>
          </rPr>
          <t>Account_Balance_MTD(acctdept: {Map!L203})</t>
        </r>
      </text>
    </comment>
    <comment ref="D114" authorId="0" shapeId="0" xr:uid="{8812A339-7472-48F4-A8DB-38132FA82EC8}">
      <text>
        <r>
          <rPr>
            <sz val="9"/>
            <color indexed="81"/>
            <rFont val="Tahoma"/>
            <family val="2"/>
          </rPr>
          <t>Account_Balance_MTD(acctdept: {Map!C204})</t>
        </r>
      </text>
    </comment>
    <comment ref="E114" authorId="0" shapeId="0" xr:uid="{8D47D2C6-045C-45C8-B83C-E97EC8FFF58E}">
      <text>
        <r>
          <rPr>
            <sz val="9"/>
            <color indexed="81"/>
            <rFont val="Tahoma"/>
            <family val="2"/>
          </rPr>
          <t>Account_Balance_MTD(acctdept: {Map!D204})</t>
        </r>
      </text>
    </comment>
    <comment ref="F114" authorId="0" shapeId="0" xr:uid="{B2A5EDFA-7E15-4229-94BE-337B64A4C190}">
      <text>
        <r>
          <rPr>
            <sz val="9"/>
            <color indexed="81"/>
            <rFont val="Tahoma"/>
            <family val="2"/>
          </rPr>
          <t>Account_Balance_MTD(acctdept: {Map!E204})</t>
        </r>
      </text>
    </comment>
    <comment ref="G114" authorId="0" shapeId="0" xr:uid="{7A2718FB-20AC-437B-8163-FF82270AA544}">
      <text>
        <r>
          <rPr>
            <sz val="9"/>
            <color indexed="81"/>
            <rFont val="Tahoma"/>
            <family val="2"/>
          </rPr>
          <t>Account_Balance_MTD(acctdept: {Map!F204})</t>
        </r>
      </text>
    </comment>
    <comment ref="H114" authorId="0" shapeId="0" xr:uid="{33229326-B8E6-4DAB-BF33-D30DEE700FA3}">
      <text>
        <r>
          <rPr>
            <sz val="9"/>
            <color indexed="81"/>
            <rFont val="Tahoma"/>
            <family val="2"/>
          </rPr>
          <t>Account_Balance_MTD(acctdept: {Map!G204})</t>
        </r>
      </text>
    </comment>
    <comment ref="I114" authorId="0" shapeId="0" xr:uid="{7F4DEE9B-D181-4730-A182-897312C4A2E3}">
      <text>
        <r>
          <rPr>
            <sz val="9"/>
            <color indexed="81"/>
            <rFont val="Tahoma"/>
            <family val="2"/>
          </rPr>
          <t>Account_Balance_MTD(acctdept: {Map!H204})</t>
        </r>
      </text>
    </comment>
    <comment ref="J114" authorId="0" shapeId="0" xr:uid="{669DE1E2-ED94-4295-8AC8-39B26A5408EC}">
      <text>
        <r>
          <rPr>
            <sz val="9"/>
            <color indexed="81"/>
            <rFont val="Tahoma"/>
            <family val="2"/>
          </rPr>
          <t>Account_Balance_MTD(acctdept: {Map!I204})</t>
        </r>
      </text>
    </comment>
    <comment ref="K114" authorId="0" shapeId="0" xr:uid="{B9904F72-777D-43B2-B466-1B9B0E8AC4EE}">
      <text>
        <r>
          <rPr>
            <sz val="9"/>
            <color indexed="81"/>
            <rFont val="Tahoma"/>
            <family val="2"/>
          </rPr>
          <t>Account_Balance_MTD(acctdept: {Map!J204})</t>
        </r>
      </text>
    </comment>
    <comment ref="L114" authorId="0" shapeId="0" xr:uid="{F437D982-2853-4619-B611-D6A3D159E176}">
      <text>
        <r>
          <rPr>
            <sz val="9"/>
            <color indexed="81"/>
            <rFont val="Tahoma"/>
            <family val="2"/>
          </rPr>
          <t>Account_Balance_MTD(acctdept: {Map!K204})</t>
        </r>
      </text>
    </comment>
    <comment ref="M114" authorId="0" shapeId="0" xr:uid="{9CD99588-1EA5-41A1-A2DC-DDC6247D47E9}">
      <text>
        <r>
          <rPr>
            <sz val="9"/>
            <color indexed="81"/>
            <rFont val="Tahoma"/>
            <family val="2"/>
          </rPr>
          <t>Account_Balance_MTD(acctdept: {Map!L204})</t>
        </r>
      </text>
    </comment>
    <comment ref="D115" authorId="0" shapeId="0" xr:uid="{0B4A57E2-D126-4622-8A4F-B3E0F9BB9A75}">
      <text>
        <r>
          <rPr>
            <sz val="9"/>
            <color indexed="81"/>
            <rFont val="Tahoma"/>
            <family val="2"/>
          </rPr>
          <t>Account_Balance_MTD(acctdept: {Map!C205})</t>
        </r>
      </text>
    </comment>
    <comment ref="E115" authorId="0" shapeId="0" xr:uid="{02002C6F-134D-4FBB-9DF2-49A9F1848AEF}">
      <text>
        <r>
          <rPr>
            <sz val="9"/>
            <color indexed="81"/>
            <rFont val="Tahoma"/>
            <family val="2"/>
          </rPr>
          <t>Account_Balance_MTD(acctdept: {Map!D205})</t>
        </r>
      </text>
    </comment>
    <comment ref="F115" authorId="0" shapeId="0" xr:uid="{E75BB6CE-0D00-48C3-AA49-0A8873FA4F58}">
      <text>
        <r>
          <rPr>
            <sz val="9"/>
            <color indexed="81"/>
            <rFont val="Tahoma"/>
            <family val="2"/>
          </rPr>
          <t>Account_Balance_MTD(acctdept: {Map!E205})</t>
        </r>
      </text>
    </comment>
    <comment ref="G115" authorId="0" shapeId="0" xr:uid="{49377EEF-87E8-418C-A123-3DE08D093DE0}">
      <text>
        <r>
          <rPr>
            <sz val="9"/>
            <color indexed="81"/>
            <rFont val="Tahoma"/>
            <family val="2"/>
          </rPr>
          <t>Account_Balance_MTD(acctdept: {Map!F205})</t>
        </r>
      </text>
    </comment>
    <comment ref="H115" authorId="0" shapeId="0" xr:uid="{5BE02D7A-9BF4-4577-9B74-0FC8A3E69F15}">
      <text>
        <r>
          <rPr>
            <sz val="9"/>
            <color indexed="81"/>
            <rFont val="Tahoma"/>
            <family val="2"/>
          </rPr>
          <t>Account_Balance_MTD(acctdept: {Map!G205})</t>
        </r>
      </text>
    </comment>
    <comment ref="I115" authorId="0" shapeId="0" xr:uid="{A04707C6-71FE-4B86-9E31-ACE22D078AFB}">
      <text>
        <r>
          <rPr>
            <sz val="9"/>
            <color indexed="81"/>
            <rFont val="Tahoma"/>
            <family val="2"/>
          </rPr>
          <t>Account_Balance_MTD(acctdept: {Map!H205})</t>
        </r>
      </text>
    </comment>
    <comment ref="J115" authorId="0" shapeId="0" xr:uid="{5D79A41E-8250-43B1-8339-76D1B601077E}">
      <text>
        <r>
          <rPr>
            <sz val="9"/>
            <color indexed="81"/>
            <rFont val="Tahoma"/>
            <family val="2"/>
          </rPr>
          <t>Account_Balance_MTD(acctdept: {Map!I205})</t>
        </r>
      </text>
    </comment>
    <comment ref="K115" authorId="0" shapeId="0" xr:uid="{0E3E30EB-4D45-4685-9708-56661344936C}">
      <text>
        <r>
          <rPr>
            <sz val="9"/>
            <color indexed="81"/>
            <rFont val="Tahoma"/>
            <family val="2"/>
          </rPr>
          <t>Account_Balance_MTD(acctdept: {Map!J205})</t>
        </r>
      </text>
    </comment>
    <comment ref="L115" authorId="0" shapeId="0" xr:uid="{6CAA2F14-AC2A-4AF3-948B-E0C317FAEEF7}">
      <text>
        <r>
          <rPr>
            <sz val="9"/>
            <color indexed="81"/>
            <rFont val="Tahoma"/>
            <family val="2"/>
          </rPr>
          <t>Account_Balance_MTD(acctdept: {Map!K205})</t>
        </r>
      </text>
    </comment>
    <comment ref="M115" authorId="0" shapeId="0" xr:uid="{F7A1FFBA-F5F5-4C45-9D94-EF2095644512}">
      <text>
        <r>
          <rPr>
            <sz val="9"/>
            <color indexed="81"/>
            <rFont val="Tahoma"/>
            <family val="2"/>
          </rPr>
          <t>Account_Balance_MTD(acctdept: {Map!L205})</t>
        </r>
      </text>
    </comment>
    <comment ref="D116" authorId="0" shapeId="0" xr:uid="{78E723C6-50E6-4E8E-BD06-EBBC5A807623}">
      <text>
        <r>
          <rPr>
            <sz val="9"/>
            <color indexed="81"/>
            <rFont val="Tahoma"/>
            <family val="2"/>
          </rPr>
          <t>Account_Balance_MTD(acctdept: {Map!C206})</t>
        </r>
      </text>
    </comment>
    <comment ref="E116" authorId="0" shapeId="0" xr:uid="{3D1FE1A0-BD5F-433A-9DA0-D948C7C97BBF}">
      <text>
        <r>
          <rPr>
            <sz val="9"/>
            <color indexed="81"/>
            <rFont val="Tahoma"/>
            <family val="2"/>
          </rPr>
          <t>Account_Balance_MTD(acctdept: {Map!D206})</t>
        </r>
      </text>
    </comment>
    <comment ref="F116" authorId="0" shapeId="0" xr:uid="{59226991-2DCB-4815-8845-5F3A910E023E}">
      <text>
        <r>
          <rPr>
            <sz val="9"/>
            <color indexed="81"/>
            <rFont val="Tahoma"/>
            <family val="2"/>
          </rPr>
          <t>Account_Balance_MTD(acctdept: {Map!E206})</t>
        </r>
      </text>
    </comment>
    <comment ref="G116" authorId="0" shapeId="0" xr:uid="{6A550939-0108-48CF-8BDA-087F4A8D3671}">
      <text>
        <r>
          <rPr>
            <sz val="9"/>
            <color indexed="81"/>
            <rFont val="Tahoma"/>
            <family val="2"/>
          </rPr>
          <t>Account_Balance_MTD(acctdept: {Map!F206})</t>
        </r>
      </text>
    </comment>
    <comment ref="H116" authorId="0" shapeId="0" xr:uid="{796AAC11-1277-4EFB-AA31-71A14D8F7C98}">
      <text>
        <r>
          <rPr>
            <sz val="9"/>
            <color indexed="81"/>
            <rFont val="Tahoma"/>
            <family val="2"/>
          </rPr>
          <t>Account_Balance_MTD(acctdept: {Map!G206})</t>
        </r>
      </text>
    </comment>
    <comment ref="I116" authorId="0" shapeId="0" xr:uid="{E594653A-6B34-4BAE-9D1B-4C4C5314D3A7}">
      <text>
        <r>
          <rPr>
            <sz val="9"/>
            <color indexed="81"/>
            <rFont val="Tahoma"/>
            <family val="2"/>
          </rPr>
          <t>Account_Balance_MTD(acctdept: {Map!H206})</t>
        </r>
      </text>
    </comment>
    <comment ref="J116" authorId="0" shapeId="0" xr:uid="{00C8935E-246B-478C-9FC7-C211C42C610C}">
      <text>
        <r>
          <rPr>
            <sz val="9"/>
            <color indexed="81"/>
            <rFont val="Tahoma"/>
            <family val="2"/>
          </rPr>
          <t>Account_Balance_MTD(acctdept: {Map!I206})</t>
        </r>
      </text>
    </comment>
    <comment ref="K116" authorId="0" shapeId="0" xr:uid="{F60D1D1D-2D50-4593-8DF9-F7E6654427CF}">
      <text>
        <r>
          <rPr>
            <sz val="9"/>
            <color indexed="81"/>
            <rFont val="Tahoma"/>
            <family val="2"/>
          </rPr>
          <t>Account_Balance_MTD(acctdept: {Map!J206})</t>
        </r>
      </text>
    </comment>
    <comment ref="L116" authorId="0" shapeId="0" xr:uid="{EFB9312E-8D6E-48E3-9021-3045A0200A7C}">
      <text>
        <r>
          <rPr>
            <sz val="9"/>
            <color indexed="81"/>
            <rFont val="Tahoma"/>
            <family val="2"/>
          </rPr>
          <t>Account_Balance_MTD(acctdept: {Map!K206})</t>
        </r>
      </text>
    </comment>
    <comment ref="M116" authorId="0" shapeId="0" xr:uid="{FE2FA53D-06D7-4283-84C0-E7D06CC92E3A}">
      <text>
        <r>
          <rPr>
            <sz val="9"/>
            <color indexed="81"/>
            <rFont val="Tahoma"/>
            <family val="2"/>
          </rPr>
          <t>Account_Balance_MTD(acctdept: {Map!L206})</t>
        </r>
      </text>
    </comment>
    <comment ref="D117" authorId="0" shapeId="0" xr:uid="{67CAAD47-0466-45AC-9C53-AD8355B229AF}">
      <text>
        <r>
          <rPr>
            <sz val="9"/>
            <color indexed="81"/>
            <rFont val="Tahoma"/>
            <family val="2"/>
          </rPr>
          <t>Account_Balance_MTD(acctdept: {Map!C207})</t>
        </r>
      </text>
    </comment>
    <comment ref="E117" authorId="0" shapeId="0" xr:uid="{ECF0EEEE-C5E7-4AD9-9632-39FE18697046}">
      <text>
        <r>
          <rPr>
            <sz val="9"/>
            <color indexed="81"/>
            <rFont val="Tahoma"/>
            <family val="2"/>
          </rPr>
          <t>Account_Balance_MTD(acctdept: {Map!D207})</t>
        </r>
      </text>
    </comment>
    <comment ref="F117" authorId="0" shapeId="0" xr:uid="{79C8F00E-498F-4243-901D-F9F18A1EF076}">
      <text>
        <r>
          <rPr>
            <sz val="9"/>
            <color indexed="81"/>
            <rFont val="Tahoma"/>
            <family val="2"/>
          </rPr>
          <t>Account_Balance_MTD(acctdept: {Map!E207})</t>
        </r>
      </text>
    </comment>
    <comment ref="G117" authorId="0" shapeId="0" xr:uid="{AC2EAEDF-A09D-485A-B236-60F2E9206B25}">
      <text>
        <r>
          <rPr>
            <sz val="9"/>
            <color indexed="81"/>
            <rFont val="Tahoma"/>
            <family val="2"/>
          </rPr>
          <t>Account_Balance_MTD(acctdept: {Map!F207})</t>
        </r>
      </text>
    </comment>
    <comment ref="H117" authorId="0" shapeId="0" xr:uid="{A4337846-D63A-4143-9E1B-F7985E4880BB}">
      <text>
        <r>
          <rPr>
            <sz val="9"/>
            <color indexed="81"/>
            <rFont val="Tahoma"/>
            <family val="2"/>
          </rPr>
          <t>Account_Balance_MTD(acctdept: {Map!G207})</t>
        </r>
      </text>
    </comment>
    <comment ref="I117" authorId="0" shapeId="0" xr:uid="{C1A4A610-0158-4370-9CE3-1CDB34408BD0}">
      <text>
        <r>
          <rPr>
            <sz val="9"/>
            <color indexed="81"/>
            <rFont val="Tahoma"/>
            <family val="2"/>
          </rPr>
          <t>Account_Balance_MTD(acctdept: {Map!H207})</t>
        </r>
      </text>
    </comment>
    <comment ref="J117" authorId="0" shapeId="0" xr:uid="{0CB9BB7E-15DD-4D68-9759-CEACA9E4ADA3}">
      <text>
        <r>
          <rPr>
            <sz val="9"/>
            <color indexed="81"/>
            <rFont val="Tahoma"/>
            <family val="2"/>
          </rPr>
          <t>Account_Balance_MTD(acctdept: {Map!I207})</t>
        </r>
      </text>
    </comment>
    <comment ref="K117" authorId="0" shapeId="0" xr:uid="{51A03A5B-6127-48E1-B831-5C5E545CE6D4}">
      <text>
        <r>
          <rPr>
            <sz val="9"/>
            <color indexed="81"/>
            <rFont val="Tahoma"/>
            <family val="2"/>
          </rPr>
          <t>Account_Balance_MTD(acctdept: {Map!J207})</t>
        </r>
      </text>
    </comment>
    <comment ref="L117" authorId="0" shapeId="0" xr:uid="{6D7D6360-39A1-47E9-AF05-048BA43D2C72}">
      <text>
        <r>
          <rPr>
            <sz val="9"/>
            <color indexed="81"/>
            <rFont val="Tahoma"/>
            <family val="2"/>
          </rPr>
          <t>Account_Balance_MTD(acctdept: {Map!K207})</t>
        </r>
      </text>
    </comment>
    <comment ref="M117" authorId="0" shapeId="0" xr:uid="{EA9562BD-974E-41A9-BBC4-9EDFD7542DB9}">
      <text>
        <r>
          <rPr>
            <sz val="9"/>
            <color indexed="81"/>
            <rFont val="Tahoma"/>
            <family val="2"/>
          </rPr>
          <t>Account_Balance_MTD(acctdept: {Map!L207})</t>
        </r>
      </text>
    </comment>
    <comment ref="D118" authorId="0" shapeId="0" xr:uid="{1A29E09C-A306-4753-A780-5D99400E8D2F}">
      <text>
        <r>
          <rPr>
            <sz val="9"/>
            <color indexed="81"/>
            <rFont val="Tahoma"/>
            <family val="2"/>
          </rPr>
          <t>Account_Balance_MTD(acctdept: {Map!C208})</t>
        </r>
      </text>
    </comment>
    <comment ref="E118" authorId="0" shapeId="0" xr:uid="{21F0CDCC-E7AF-463A-A473-96ED972F0533}">
      <text>
        <r>
          <rPr>
            <sz val="9"/>
            <color indexed="81"/>
            <rFont val="Tahoma"/>
            <family val="2"/>
          </rPr>
          <t>Account_Balance_MTD(acctdept: {Map!D208})</t>
        </r>
      </text>
    </comment>
    <comment ref="F118" authorId="0" shapeId="0" xr:uid="{EF350018-5B6B-47B2-B267-4EB2DC3BB94B}">
      <text>
        <r>
          <rPr>
            <sz val="9"/>
            <color indexed="81"/>
            <rFont val="Tahoma"/>
            <family val="2"/>
          </rPr>
          <t>Account_Balance_MTD(acctdept: {Map!E208})</t>
        </r>
      </text>
    </comment>
    <comment ref="G118" authorId="0" shapeId="0" xr:uid="{51EEFC5C-4676-409F-8307-61B5DABEDB60}">
      <text>
        <r>
          <rPr>
            <sz val="9"/>
            <color indexed="81"/>
            <rFont val="Tahoma"/>
            <family val="2"/>
          </rPr>
          <t>Account_Balance_MTD(acctdept: {Map!F208})</t>
        </r>
      </text>
    </comment>
    <comment ref="H118" authorId="0" shapeId="0" xr:uid="{56B0C679-693C-411C-885D-C1A6120D1760}">
      <text>
        <r>
          <rPr>
            <sz val="9"/>
            <color indexed="81"/>
            <rFont val="Tahoma"/>
            <family val="2"/>
          </rPr>
          <t>Account_Balance_MTD(acctdept: {Map!G208})</t>
        </r>
      </text>
    </comment>
    <comment ref="I118" authorId="0" shapeId="0" xr:uid="{0A26E479-1E55-4A28-AA61-EDD98C6362AA}">
      <text>
        <r>
          <rPr>
            <sz val="9"/>
            <color indexed="81"/>
            <rFont val="Tahoma"/>
            <family val="2"/>
          </rPr>
          <t>Account_Balance_MTD(acctdept: {Map!H208})</t>
        </r>
      </text>
    </comment>
    <comment ref="J118" authorId="0" shapeId="0" xr:uid="{CC1F321A-CDBF-4296-A240-3F875523A60E}">
      <text>
        <r>
          <rPr>
            <sz val="9"/>
            <color indexed="81"/>
            <rFont val="Tahoma"/>
            <family val="2"/>
          </rPr>
          <t>Account_Balance_MTD(acctdept: {Map!I208})</t>
        </r>
      </text>
    </comment>
    <comment ref="K118" authorId="0" shapeId="0" xr:uid="{DCEB1AC9-CD2E-4089-9A0D-6CDA6D71B4C7}">
      <text>
        <r>
          <rPr>
            <sz val="9"/>
            <color indexed="81"/>
            <rFont val="Tahoma"/>
            <family val="2"/>
          </rPr>
          <t>Account_Balance_MTD(acctdept: {Map!J208})</t>
        </r>
      </text>
    </comment>
    <comment ref="L118" authorId="0" shapeId="0" xr:uid="{8DD98390-BC68-4FB2-91AF-D5007BC95C88}">
      <text>
        <r>
          <rPr>
            <sz val="9"/>
            <color indexed="81"/>
            <rFont val="Tahoma"/>
            <family val="2"/>
          </rPr>
          <t>Account_Balance_MTD(acctdept: {Map!K208})</t>
        </r>
      </text>
    </comment>
    <comment ref="M118" authorId="0" shapeId="0" xr:uid="{6AEF13AD-8A9D-41BE-AEBB-E434F251075B}">
      <text>
        <r>
          <rPr>
            <sz val="9"/>
            <color indexed="81"/>
            <rFont val="Tahoma"/>
            <family val="2"/>
          </rPr>
          <t>Account_Balance_MTD(acctdept: {Map!L208})</t>
        </r>
      </text>
    </comment>
    <comment ref="D119" authorId="0" shapeId="0" xr:uid="{3720428A-E173-4B7A-956A-F38BA72194F2}">
      <text>
        <r>
          <rPr>
            <sz val="9"/>
            <color indexed="81"/>
            <rFont val="Tahoma"/>
            <family val="2"/>
          </rPr>
          <t>Account_Balance_MTD(acctdept: {Map!C209})</t>
        </r>
      </text>
    </comment>
    <comment ref="E119" authorId="0" shapeId="0" xr:uid="{C32EB684-DA1C-4C8D-9669-E80297810D51}">
      <text>
        <r>
          <rPr>
            <sz val="9"/>
            <color indexed="81"/>
            <rFont val="Tahoma"/>
            <family val="2"/>
          </rPr>
          <t>Account_Balance_MTD(acctdept: {Map!D209})</t>
        </r>
      </text>
    </comment>
    <comment ref="F119" authorId="0" shapeId="0" xr:uid="{41375A57-D1C1-471A-B6E6-189700A652ED}">
      <text>
        <r>
          <rPr>
            <sz val="9"/>
            <color indexed="81"/>
            <rFont val="Tahoma"/>
            <family val="2"/>
          </rPr>
          <t>Account_Balance_MTD(acctdept: {Map!E209})</t>
        </r>
      </text>
    </comment>
    <comment ref="G119" authorId="0" shapeId="0" xr:uid="{2808FE97-9F3B-4B73-B86F-917C4B411B4E}">
      <text>
        <r>
          <rPr>
            <sz val="9"/>
            <color indexed="81"/>
            <rFont val="Tahoma"/>
            <family val="2"/>
          </rPr>
          <t>Account_Balance_MTD(acctdept: {Map!F209})</t>
        </r>
      </text>
    </comment>
    <comment ref="H119" authorId="0" shapeId="0" xr:uid="{906080D4-A211-47D4-AF1B-CD7827251904}">
      <text>
        <r>
          <rPr>
            <sz val="9"/>
            <color indexed="81"/>
            <rFont val="Tahoma"/>
            <family val="2"/>
          </rPr>
          <t>Account_Balance_MTD(acctdept: {Map!G209})</t>
        </r>
      </text>
    </comment>
    <comment ref="I119" authorId="0" shapeId="0" xr:uid="{16FD1F4A-3185-4CE5-A8BC-16FE76681AD8}">
      <text>
        <r>
          <rPr>
            <sz val="9"/>
            <color indexed="81"/>
            <rFont val="Tahoma"/>
            <family val="2"/>
          </rPr>
          <t>Account_Balance_MTD(acctdept: {Map!H209})</t>
        </r>
      </text>
    </comment>
    <comment ref="J119" authorId="0" shapeId="0" xr:uid="{6D0C34FB-B876-428E-85CE-1F6BF405323B}">
      <text>
        <r>
          <rPr>
            <sz val="9"/>
            <color indexed="81"/>
            <rFont val="Tahoma"/>
            <family val="2"/>
          </rPr>
          <t>Account_Balance_MTD(acctdept: {Map!I209})</t>
        </r>
      </text>
    </comment>
    <comment ref="K119" authorId="0" shapeId="0" xr:uid="{8556916C-1519-489D-9CA7-6DAB0006F1DE}">
      <text>
        <r>
          <rPr>
            <sz val="9"/>
            <color indexed="81"/>
            <rFont val="Tahoma"/>
            <family val="2"/>
          </rPr>
          <t>Account_Balance_MTD(acctdept: {Map!J209})</t>
        </r>
      </text>
    </comment>
    <comment ref="L119" authorId="0" shapeId="0" xr:uid="{ADBA2774-8798-4834-AA7C-3C6E43666509}">
      <text>
        <r>
          <rPr>
            <sz val="9"/>
            <color indexed="81"/>
            <rFont val="Tahoma"/>
            <family val="2"/>
          </rPr>
          <t>Account_Balance_MTD(acctdept: {Map!K209})</t>
        </r>
      </text>
    </comment>
    <comment ref="M119" authorId="0" shapeId="0" xr:uid="{C32BA44D-657D-4BBE-B0FC-72A88E7AC2EE}">
      <text>
        <r>
          <rPr>
            <sz val="9"/>
            <color indexed="81"/>
            <rFont val="Tahoma"/>
            <family val="2"/>
          </rPr>
          <t>Account_Balance_MTD(acctdept: {Map!L209})</t>
        </r>
      </text>
    </comment>
    <comment ref="D120" authorId="0" shapeId="0" xr:uid="{601210DC-3BFE-4E03-9BB0-FDEB3EE1EE37}">
      <text>
        <r>
          <rPr>
            <sz val="9"/>
            <color indexed="81"/>
            <rFont val="Tahoma"/>
            <family val="2"/>
          </rPr>
          <t>Account_Balance_MTD(acctdept: {Map!C210})</t>
        </r>
      </text>
    </comment>
    <comment ref="E120" authorId="0" shapeId="0" xr:uid="{36FEEBE3-D94D-406A-9D3A-D1D366887F9B}">
      <text>
        <r>
          <rPr>
            <sz val="9"/>
            <color indexed="81"/>
            <rFont val="Tahoma"/>
            <family val="2"/>
          </rPr>
          <t>Account_Balance_MTD(acctdept: {Map!D210})</t>
        </r>
      </text>
    </comment>
    <comment ref="F120" authorId="0" shapeId="0" xr:uid="{1C9BFB3F-C68C-47B7-871A-F82581E1C141}">
      <text>
        <r>
          <rPr>
            <sz val="9"/>
            <color indexed="81"/>
            <rFont val="Tahoma"/>
            <family val="2"/>
          </rPr>
          <t>Account_Balance_MTD(acctdept: {Map!E210})</t>
        </r>
      </text>
    </comment>
    <comment ref="G120" authorId="0" shapeId="0" xr:uid="{49EF99E8-4872-4D3D-B731-8E65BC49F4C6}">
      <text>
        <r>
          <rPr>
            <sz val="9"/>
            <color indexed="81"/>
            <rFont val="Tahoma"/>
            <family val="2"/>
          </rPr>
          <t>Account_Balance_MTD(acctdept: {Map!F210})</t>
        </r>
      </text>
    </comment>
    <comment ref="H120" authorId="0" shapeId="0" xr:uid="{B18F8D1A-326B-40DE-B186-7C299F24DBBE}">
      <text>
        <r>
          <rPr>
            <sz val="9"/>
            <color indexed="81"/>
            <rFont val="Tahoma"/>
            <family val="2"/>
          </rPr>
          <t>Account_Balance_MTD(acctdept: {Map!G210})</t>
        </r>
      </text>
    </comment>
    <comment ref="I120" authorId="0" shapeId="0" xr:uid="{652EE8BC-EB84-48DD-9F16-01D4DB28031C}">
      <text>
        <r>
          <rPr>
            <sz val="9"/>
            <color indexed="81"/>
            <rFont val="Tahoma"/>
            <family val="2"/>
          </rPr>
          <t>Account_Balance_MTD(acctdept: {Map!H210})</t>
        </r>
      </text>
    </comment>
    <comment ref="J120" authorId="0" shapeId="0" xr:uid="{83D3A4E4-C980-4400-9C13-3A89461E2E08}">
      <text>
        <r>
          <rPr>
            <sz val="9"/>
            <color indexed="81"/>
            <rFont val="Tahoma"/>
            <family val="2"/>
          </rPr>
          <t>Account_Balance_MTD(acctdept: {Map!I210})</t>
        </r>
      </text>
    </comment>
    <comment ref="K120" authorId="0" shapeId="0" xr:uid="{1390C7F4-5524-47A5-91DB-857550AA5A65}">
      <text>
        <r>
          <rPr>
            <sz val="9"/>
            <color indexed="81"/>
            <rFont val="Tahoma"/>
            <family val="2"/>
          </rPr>
          <t>Account_Balance_MTD(acctdept: {Map!J210})</t>
        </r>
      </text>
    </comment>
    <comment ref="L120" authorId="0" shapeId="0" xr:uid="{8187CF3C-ADC3-4041-AAD0-94F55BE3E044}">
      <text>
        <r>
          <rPr>
            <sz val="9"/>
            <color indexed="81"/>
            <rFont val="Tahoma"/>
            <family val="2"/>
          </rPr>
          <t>Account_Balance_MTD(acctdept: {Map!K210})</t>
        </r>
      </text>
    </comment>
    <comment ref="M120" authorId="0" shapeId="0" xr:uid="{498F1380-F0FE-4581-8DDC-2596D35AD7A4}">
      <text>
        <r>
          <rPr>
            <sz val="9"/>
            <color indexed="81"/>
            <rFont val="Tahoma"/>
            <family val="2"/>
          </rPr>
          <t>Account_Balance_MTD(acctdept: {Map!L210})</t>
        </r>
      </text>
    </comment>
    <comment ref="D121" authorId="0" shapeId="0" xr:uid="{5D409AAF-11C7-42A9-9637-7CAD595F7B49}">
      <text>
        <r>
          <rPr>
            <sz val="9"/>
            <color indexed="81"/>
            <rFont val="Tahoma"/>
            <family val="2"/>
          </rPr>
          <t>Account_Balance_MTD(acctdept: {Map!C211})</t>
        </r>
      </text>
    </comment>
    <comment ref="E121" authorId="0" shapeId="0" xr:uid="{0D0A14AA-6F96-4F84-9AFE-E1F2DEA64A22}">
      <text>
        <r>
          <rPr>
            <sz val="9"/>
            <color indexed="81"/>
            <rFont val="Tahoma"/>
            <family val="2"/>
          </rPr>
          <t>Account_Balance_MTD(acctdept: {Map!D211})</t>
        </r>
      </text>
    </comment>
    <comment ref="F121" authorId="0" shapeId="0" xr:uid="{FBB2886F-B6B4-449D-BF5D-24261E2EC4B2}">
      <text>
        <r>
          <rPr>
            <sz val="9"/>
            <color indexed="81"/>
            <rFont val="Tahoma"/>
            <family val="2"/>
          </rPr>
          <t>Account_Balance_MTD(acctdept: {Map!E211})</t>
        </r>
      </text>
    </comment>
    <comment ref="G121" authorId="0" shapeId="0" xr:uid="{45F5BB5D-6F2A-4D03-97B9-5B1DF8E62404}">
      <text>
        <r>
          <rPr>
            <sz val="9"/>
            <color indexed="81"/>
            <rFont val="Tahoma"/>
            <family val="2"/>
          </rPr>
          <t>Account_Balance_MTD(acctdept: {Map!F211})</t>
        </r>
      </text>
    </comment>
    <comment ref="H121" authorId="0" shapeId="0" xr:uid="{9DE68549-7261-41E0-9A36-9F679F025E4C}">
      <text>
        <r>
          <rPr>
            <sz val="9"/>
            <color indexed="81"/>
            <rFont val="Tahoma"/>
            <family val="2"/>
          </rPr>
          <t>Account_Balance_MTD(acctdept: {Map!G211})</t>
        </r>
      </text>
    </comment>
    <comment ref="I121" authorId="0" shapeId="0" xr:uid="{48DA110B-7BBD-4295-854E-EDDB8630558F}">
      <text>
        <r>
          <rPr>
            <sz val="9"/>
            <color indexed="81"/>
            <rFont val="Tahoma"/>
            <family val="2"/>
          </rPr>
          <t>Account_Balance_MTD(acctdept: {Map!H211})</t>
        </r>
      </text>
    </comment>
    <comment ref="J121" authorId="0" shapeId="0" xr:uid="{03E0D117-B7A0-4499-B4C9-9B8F935B83A5}">
      <text>
        <r>
          <rPr>
            <sz val="9"/>
            <color indexed="81"/>
            <rFont val="Tahoma"/>
            <family val="2"/>
          </rPr>
          <t>Account_Balance_MTD(acctdept: {Map!I211})</t>
        </r>
      </text>
    </comment>
    <comment ref="K121" authorId="0" shapeId="0" xr:uid="{F95557B6-1260-4C27-AA3C-AEBAF8CE9FCB}">
      <text>
        <r>
          <rPr>
            <sz val="9"/>
            <color indexed="81"/>
            <rFont val="Tahoma"/>
            <family val="2"/>
          </rPr>
          <t>Account_Balance_MTD(acctdept: {Map!J211})</t>
        </r>
      </text>
    </comment>
    <comment ref="L121" authorId="0" shapeId="0" xr:uid="{9DE57C44-0388-4C76-84AA-FEA20561E7F7}">
      <text>
        <r>
          <rPr>
            <sz val="9"/>
            <color indexed="81"/>
            <rFont val="Tahoma"/>
            <family val="2"/>
          </rPr>
          <t>Account_Balance_MTD(acctdept: {Map!K211})</t>
        </r>
      </text>
    </comment>
    <comment ref="M121" authorId="0" shapeId="0" xr:uid="{8AA5659E-D486-4851-967E-CB74181C1F7D}">
      <text>
        <r>
          <rPr>
            <sz val="9"/>
            <color indexed="81"/>
            <rFont val="Tahoma"/>
            <family val="2"/>
          </rPr>
          <t>Account_Balance_MTD(acctdept: {Map!L211})</t>
        </r>
      </text>
    </comment>
    <comment ref="D122" authorId="0" shapeId="0" xr:uid="{47C177A9-1D10-4C9B-999F-C8B0DA816064}">
      <text>
        <r>
          <rPr>
            <sz val="9"/>
            <color indexed="81"/>
            <rFont val="Tahoma"/>
            <family val="2"/>
          </rPr>
          <t>Account_Balance_MTD(acctdept: {Map!C212})</t>
        </r>
      </text>
    </comment>
    <comment ref="E122" authorId="0" shapeId="0" xr:uid="{C8C3FADD-2701-4686-B14A-CDA3C46B371D}">
      <text>
        <r>
          <rPr>
            <sz val="9"/>
            <color indexed="81"/>
            <rFont val="Tahoma"/>
            <family val="2"/>
          </rPr>
          <t>Account_Balance_MTD(acctdept: {Map!D212})</t>
        </r>
      </text>
    </comment>
    <comment ref="F122" authorId="0" shapeId="0" xr:uid="{CD30E2BD-23E3-4A9A-A68C-947A6BF4084A}">
      <text>
        <r>
          <rPr>
            <sz val="9"/>
            <color indexed="81"/>
            <rFont val="Tahoma"/>
            <family val="2"/>
          </rPr>
          <t>Account_Balance_MTD(acctdept: {Map!E212})</t>
        </r>
      </text>
    </comment>
    <comment ref="G122" authorId="0" shapeId="0" xr:uid="{5F704B79-4292-436F-AB1A-2F40ABA2D5D7}">
      <text>
        <r>
          <rPr>
            <sz val="9"/>
            <color indexed="81"/>
            <rFont val="Tahoma"/>
            <family val="2"/>
          </rPr>
          <t>Account_Balance_MTD(acctdept: {Map!F212})</t>
        </r>
      </text>
    </comment>
    <comment ref="H122" authorId="0" shapeId="0" xr:uid="{158D960B-34DC-4D8A-8F8B-3E7E3DE694C0}">
      <text>
        <r>
          <rPr>
            <sz val="9"/>
            <color indexed="81"/>
            <rFont val="Tahoma"/>
            <family val="2"/>
          </rPr>
          <t>Account_Balance_MTD(acctdept: {Map!G212})</t>
        </r>
      </text>
    </comment>
    <comment ref="I122" authorId="0" shapeId="0" xr:uid="{AAF48305-302A-4B80-B800-3489AAABC5E6}">
      <text>
        <r>
          <rPr>
            <sz val="9"/>
            <color indexed="81"/>
            <rFont val="Tahoma"/>
            <family val="2"/>
          </rPr>
          <t>Account_Balance_MTD(acctdept: {Map!H212})</t>
        </r>
      </text>
    </comment>
    <comment ref="J122" authorId="0" shapeId="0" xr:uid="{12093857-A3C4-4290-B8C4-1540FFE45675}">
      <text>
        <r>
          <rPr>
            <sz val="9"/>
            <color indexed="81"/>
            <rFont val="Tahoma"/>
            <family val="2"/>
          </rPr>
          <t>Account_Balance_MTD(acctdept: {Map!I212})</t>
        </r>
      </text>
    </comment>
    <comment ref="K122" authorId="0" shapeId="0" xr:uid="{DB00BD96-B98F-45AD-BBA8-9B0BDAA7AF02}">
      <text>
        <r>
          <rPr>
            <sz val="9"/>
            <color indexed="81"/>
            <rFont val="Tahoma"/>
            <family val="2"/>
          </rPr>
          <t>Account_Balance_MTD(acctdept: {Map!J212})</t>
        </r>
      </text>
    </comment>
    <comment ref="L122" authorId="0" shapeId="0" xr:uid="{85F11514-4E8E-4AE8-9D34-95062C2F914B}">
      <text>
        <r>
          <rPr>
            <sz val="9"/>
            <color indexed="81"/>
            <rFont val="Tahoma"/>
            <family val="2"/>
          </rPr>
          <t>Account_Balance_MTD(acctdept: {Map!K212})</t>
        </r>
      </text>
    </comment>
    <comment ref="M122" authorId="0" shapeId="0" xr:uid="{FF89ADA1-159E-4255-8649-D4CCFDF66EFA}">
      <text>
        <r>
          <rPr>
            <sz val="9"/>
            <color indexed="81"/>
            <rFont val="Tahoma"/>
            <family val="2"/>
          </rPr>
          <t>Account_Balance_MTD(acctdept: {Map!L212})</t>
        </r>
      </text>
    </comment>
    <comment ref="D123" authorId="0" shapeId="0" xr:uid="{9CBD9B64-5947-43DC-A07D-1A61C811E10C}">
      <text>
        <r>
          <rPr>
            <sz val="9"/>
            <color indexed="81"/>
            <rFont val="Tahoma"/>
            <family val="2"/>
          </rPr>
          <t>Account_Balance_MTD(acctdept: {Map!C213})</t>
        </r>
      </text>
    </comment>
    <comment ref="E123" authorId="0" shapeId="0" xr:uid="{56B7050E-5733-4BBB-8F34-8ACB6398FE13}">
      <text>
        <r>
          <rPr>
            <sz val="9"/>
            <color indexed="81"/>
            <rFont val="Tahoma"/>
            <family val="2"/>
          </rPr>
          <t>Account_Balance_MTD(acctdept: {Map!D213})</t>
        </r>
      </text>
    </comment>
    <comment ref="F123" authorId="0" shapeId="0" xr:uid="{1CDDA66B-29D9-4261-9620-E5EA62C4B0B9}">
      <text>
        <r>
          <rPr>
            <sz val="9"/>
            <color indexed="81"/>
            <rFont val="Tahoma"/>
            <family val="2"/>
          </rPr>
          <t>Account_Balance_MTD(acctdept: {Map!E213})</t>
        </r>
      </text>
    </comment>
    <comment ref="G123" authorId="0" shapeId="0" xr:uid="{4C5171B5-BF13-4F91-95D4-1E4B53EA1EF7}">
      <text>
        <r>
          <rPr>
            <sz val="9"/>
            <color indexed="81"/>
            <rFont val="Tahoma"/>
            <family val="2"/>
          </rPr>
          <t>Account_Balance_MTD(acctdept: {Map!F213})</t>
        </r>
      </text>
    </comment>
    <comment ref="H123" authorId="0" shapeId="0" xr:uid="{7DFA5C03-B4E3-4F6A-B92F-4C1B338C2F5F}">
      <text>
        <r>
          <rPr>
            <sz val="9"/>
            <color indexed="81"/>
            <rFont val="Tahoma"/>
            <family val="2"/>
          </rPr>
          <t>Account_Balance_MTD(acctdept: {Map!G213})</t>
        </r>
      </text>
    </comment>
    <comment ref="I123" authorId="0" shapeId="0" xr:uid="{83F7285C-5B94-473F-AF16-8FE43EE8A706}">
      <text>
        <r>
          <rPr>
            <sz val="9"/>
            <color indexed="81"/>
            <rFont val="Tahoma"/>
            <family val="2"/>
          </rPr>
          <t>Account_Balance_MTD(acctdept: {Map!H213})</t>
        </r>
      </text>
    </comment>
    <comment ref="J123" authorId="0" shapeId="0" xr:uid="{1D7FBD2D-FFDC-4A40-BC5C-086E3F52F975}">
      <text>
        <r>
          <rPr>
            <sz val="9"/>
            <color indexed="81"/>
            <rFont val="Tahoma"/>
            <family val="2"/>
          </rPr>
          <t>Account_Balance_MTD(acctdept: {Map!I213})</t>
        </r>
      </text>
    </comment>
    <comment ref="K123" authorId="0" shapeId="0" xr:uid="{A53139FA-D529-4D16-86AB-643D9FA58785}">
      <text>
        <r>
          <rPr>
            <sz val="9"/>
            <color indexed="81"/>
            <rFont val="Tahoma"/>
            <family val="2"/>
          </rPr>
          <t>Account_Balance_MTD(acctdept: {Map!J213})</t>
        </r>
      </text>
    </comment>
    <comment ref="L123" authorId="0" shapeId="0" xr:uid="{6EAEF32C-E89C-45C4-8CCA-B5E2E16666F8}">
      <text>
        <r>
          <rPr>
            <sz val="9"/>
            <color indexed="81"/>
            <rFont val="Tahoma"/>
            <family val="2"/>
          </rPr>
          <t>Account_Balance_MTD(acctdept: {Map!K213})</t>
        </r>
      </text>
    </comment>
    <comment ref="M123" authorId="0" shapeId="0" xr:uid="{2C2F0D52-0F22-4A90-B5AA-E4CF407CCC5E}">
      <text>
        <r>
          <rPr>
            <sz val="9"/>
            <color indexed="81"/>
            <rFont val="Tahoma"/>
            <family val="2"/>
          </rPr>
          <t>Account_Balance_MTD(acctdept: {Map!L213})</t>
        </r>
      </text>
    </comment>
    <comment ref="D124" authorId="0" shapeId="0" xr:uid="{1BF7B3AE-B74B-45BB-87F8-375DE4C5FDEB}">
      <text>
        <r>
          <rPr>
            <sz val="9"/>
            <color indexed="81"/>
            <rFont val="Tahoma"/>
            <family val="2"/>
          </rPr>
          <t>Account_Balance_MTD(acctdept: {Map!C214})</t>
        </r>
      </text>
    </comment>
    <comment ref="E124" authorId="0" shapeId="0" xr:uid="{1F98EB9E-74A7-4CB0-855C-17143EAB99B2}">
      <text>
        <r>
          <rPr>
            <sz val="9"/>
            <color indexed="81"/>
            <rFont val="Tahoma"/>
            <family val="2"/>
          </rPr>
          <t>Account_Balance_MTD(acctdept: {Map!D214})</t>
        </r>
      </text>
    </comment>
    <comment ref="F124" authorId="0" shapeId="0" xr:uid="{39EC7143-1B72-4477-A334-61EA0F5C4049}">
      <text>
        <r>
          <rPr>
            <sz val="9"/>
            <color indexed="81"/>
            <rFont val="Tahoma"/>
            <family val="2"/>
          </rPr>
          <t>Account_Balance_MTD(acctdept: {Map!E214})</t>
        </r>
      </text>
    </comment>
    <comment ref="G124" authorId="0" shapeId="0" xr:uid="{17BD8F3B-4CD6-44FC-A92A-D325BD213043}">
      <text>
        <r>
          <rPr>
            <sz val="9"/>
            <color indexed="81"/>
            <rFont val="Tahoma"/>
            <family val="2"/>
          </rPr>
          <t>Account_Balance_MTD(acctdept: {Map!F214})</t>
        </r>
      </text>
    </comment>
    <comment ref="H124" authorId="0" shapeId="0" xr:uid="{F2D38917-C2FC-4470-9051-FECFA1A012C2}">
      <text>
        <r>
          <rPr>
            <sz val="9"/>
            <color indexed="81"/>
            <rFont val="Tahoma"/>
            <family val="2"/>
          </rPr>
          <t>Account_Balance_MTD(acctdept: {Map!G214})</t>
        </r>
      </text>
    </comment>
    <comment ref="I124" authorId="0" shapeId="0" xr:uid="{B6560DC2-60B8-4BBD-9A14-C6C55F96951A}">
      <text>
        <r>
          <rPr>
            <sz val="9"/>
            <color indexed="81"/>
            <rFont val="Tahoma"/>
            <family val="2"/>
          </rPr>
          <t>Account_Balance_MTD(acctdept: {Map!H214})</t>
        </r>
      </text>
    </comment>
    <comment ref="J124" authorId="0" shapeId="0" xr:uid="{E7346329-F29B-4235-A614-02CD95408E86}">
      <text>
        <r>
          <rPr>
            <sz val="9"/>
            <color indexed="81"/>
            <rFont val="Tahoma"/>
            <family val="2"/>
          </rPr>
          <t>Account_Balance_MTD(acctdept: {Map!I214})</t>
        </r>
      </text>
    </comment>
    <comment ref="K124" authorId="0" shapeId="0" xr:uid="{68E50D74-367E-4E51-B69F-3ED2D7139260}">
      <text>
        <r>
          <rPr>
            <sz val="9"/>
            <color indexed="81"/>
            <rFont val="Tahoma"/>
            <family val="2"/>
          </rPr>
          <t>Account_Balance_MTD(acctdept: {Map!J214})</t>
        </r>
      </text>
    </comment>
    <comment ref="L124" authorId="0" shapeId="0" xr:uid="{29427A7F-CEEA-4CD6-B346-7F5DE5D8F29A}">
      <text>
        <r>
          <rPr>
            <sz val="9"/>
            <color indexed="81"/>
            <rFont val="Tahoma"/>
            <family val="2"/>
          </rPr>
          <t>Account_Balance_MTD(acctdept: {Map!K214})</t>
        </r>
      </text>
    </comment>
    <comment ref="M124" authorId="0" shapeId="0" xr:uid="{8AF44A96-2145-4ACF-99A4-619F190A51D0}">
      <text>
        <r>
          <rPr>
            <sz val="9"/>
            <color indexed="81"/>
            <rFont val="Tahoma"/>
            <family val="2"/>
          </rPr>
          <t>Account_Balance_MTD(acctdept: {Map!L214})</t>
        </r>
      </text>
    </comment>
    <comment ref="D125" authorId="0" shapeId="0" xr:uid="{35754BE4-C293-4DE0-B01E-5F26A94B9901}">
      <text>
        <r>
          <rPr>
            <sz val="9"/>
            <color indexed="81"/>
            <rFont val="Tahoma"/>
            <family val="2"/>
          </rPr>
          <t>Account_Balance_MTD(acctdept: {Map!C215})</t>
        </r>
      </text>
    </comment>
    <comment ref="E125" authorId="0" shapeId="0" xr:uid="{75E120F6-2AC2-4C1E-AF2A-1594C82AD269}">
      <text>
        <r>
          <rPr>
            <sz val="9"/>
            <color indexed="81"/>
            <rFont val="Tahoma"/>
            <family val="2"/>
          </rPr>
          <t>Account_Balance_MTD(acctdept: {Map!D215})</t>
        </r>
      </text>
    </comment>
    <comment ref="F125" authorId="0" shapeId="0" xr:uid="{3713EB1D-CC84-47EA-9C10-AC21628435BF}">
      <text>
        <r>
          <rPr>
            <sz val="9"/>
            <color indexed="81"/>
            <rFont val="Tahoma"/>
            <family val="2"/>
          </rPr>
          <t>Account_Balance_MTD(acctdept: {Map!E215})</t>
        </r>
      </text>
    </comment>
    <comment ref="G125" authorId="0" shapeId="0" xr:uid="{4E854037-64AC-49E8-A9D4-69DA8407E440}">
      <text>
        <r>
          <rPr>
            <sz val="9"/>
            <color indexed="81"/>
            <rFont val="Tahoma"/>
            <family val="2"/>
          </rPr>
          <t>Account_Balance_MTD(acctdept: {Map!F215})</t>
        </r>
      </text>
    </comment>
    <comment ref="H125" authorId="0" shapeId="0" xr:uid="{CB6A8CE7-8A87-4BC0-856A-4DCEB40B7473}">
      <text>
        <r>
          <rPr>
            <sz val="9"/>
            <color indexed="81"/>
            <rFont val="Tahoma"/>
            <family val="2"/>
          </rPr>
          <t>Account_Balance_MTD(acctdept: {Map!G215})</t>
        </r>
      </text>
    </comment>
    <comment ref="I125" authorId="0" shapeId="0" xr:uid="{F5B9B412-BEAA-4C91-A4E7-ADA10363C999}">
      <text>
        <r>
          <rPr>
            <sz val="9"/>
            <color indexed="81"/>
            <rFont val="Tahoma"/>
            <family val="2"/>
          </rPr>
          <t>Account_Balance_MTD(acctdept: {Map!H215})</t>
        </r>
      </text>
    </comment>
    <comment ref="J125" authorId="0" shapeId="0" xr:uid="{74098E1A-2DF0-4A49-93FA-ACB83C34EEEB}">
      <text>
        <r>
          <rPr>
            <sz val="9"/>
            <color indexed="81"/>
            <rFont val="Tahoma"/>
            <family val="2"/>
          </rPr>
          <t>Account_Balance_MTD(acctdept: {Map!I215})</t>
        </r>
      </text>
    </comment>
    <comment ref="K125" authorId="0" shapeId="0" xr:uid="{DB071C43-F77C-4268-A089-4BA83E4C17C8}">
      <text>
        <r>
          <rPr>
            <sz val="9"/>
            <color indexed="81"/>
            <rFont val="Tahoma"/>
            <family val="2"/>
          </rPr>
          <t>Account_Balance_MTD(acctdept: {Map!J215})</t>
        </r>
      </text>
    </comment>
    <comment ref="L125" authorId="0" shapeId="0" xr:uid="{5FE0692F-11AF-4137-9AA1-17589109893E}">
      <text>
        <r>
          <rPr>
            <sz val="9"/>
            <color indexed="81"/>
            <rFont val="Tahoma"/>
            <family val="2"/>
          </rPr>
          <t>Account_Balance_MTD(acctdept: {Map!K215})</t>
        </r>
      </text>
    </comment>
    <comment ref="M125" authorId="0" shapeId="0" xr:uid="{F771BC9C-BD98-4DB7-914E-DB1FB7CC051B}">
      <text>
        <r>
          <rPr>
            <sz val="9"/>
            <color indexed="81"/>
            <rFont val="Tahoma"/>
            <family val="2"/>
          </rPr>
          <t>Account_Balance_MTD(acctdept: {Map!L215})</t>
        </r>
      </text>
    </comment>
    <comment ref="D126" authorId="0" shapeId="0" xr:uid="{F8D17D7A-3BE9-4C65-A068-3787E930F509}">
      <text>
        <r>
          <rPr>
            <sz val="9"/>
            <color indexed="81"/>
            <rFont val="Tahoma"/>
            <family val="2"/>
          </rPr>
          <t>Account_Balance_MTD(acctdept: {Map!C216})</t>
        </r>
      </text>
    </comment>
    <comment ref="E126" authorId="0" shapeId="0" xr:uid="{5C7731E8-D201-45D6-A672-544BE698F81E}">
      <text>
        <r>
          <rPr>
            <sz val="9"/>
            <color indexed="81"/>
            <rFont val="Tahoma"/>
            <family val="2"/>
          </rPr>
          <t>Account_Balance_MTD(acctdept: {Map!D216})</t>
        </r>
      </text>
    </comment>
    <comment ref="F126" authorId="0" shapeId="0" xr:uid="{8A5E0966-FA3A-4DA1-859B-9C5E44EF5A60}">
      <text>
        <r>
          <rPr>
            <sz val="9"/>
            <color indexed="81"/>
            <rFont val="Tahoma"/>
            <family val="2"/>
          </rPr>
          <t>Account_Balance_MTD(acctdept: {Map!E216})</t>
        </r>
      </text>
    </comment>
    <comment ref="G126" authorId="0" shapeId="0" xr:uid="{663806CA-E5BB-427F-8F77-977C866933AF}">
      <text>
        <r>
          <rPr>
            <sz val="9"/>
            <color indexed="81"/>
            <rFont val="Tahoma"/>
            <family val="2"/>
          </rPr>
          <t>Account_Balance_MTD(acctdept: {Map!F216})</t>
        </r>
      </text>
    </comment>
    <comment ref="H126" authorId="0" shapeId="0" xr:uid="{3A9E384C-5463-446C-9E8D-A5EBC56028A0}">
      <text>
        <r>
          <rPr>
            <sz val="9"/>
            <color indexed="81"/>
            <rFont val="Tahoma"/>
            <family val="2"/>
          </rPr>
          <t>Account_Balance_MTD(acctdept: {Map!G216})</t>
        </r>
      </text>
    </comment>
    <comment ref="I126" authorId="0" shapeId="0" xr:uid="{2FCAD196-52FE-4835-8835-D049550D2D13}">
      <text>
        <r>
          <rPr>
            <sz val="9"/>
            <color indexed="81"/>
            <rFont val="Tahoma"/>
            <family val="2"/>
          </rPr>
          <t>Account_Balance_MTD(acctdept: {Map!H216})</t>
        </r>
      </text>
    </comment>
    <comment ref="J126" authorId="0" shapeId="0" xr:uid="{85BD34F6-5AB0-4D32-A944-77F42AADB355}">
      <text>
        <r>
          <rPr>
            <sz val="9"/>
            <color indexed="81"/>
            <rFont val="Tahoma"/>
            <family val="2"/>
          </rPr>
          <t>Account_Balance_MTD(acctdept: {Map!I216})</t>
        </r>
      </text>
    </comment>
    <comment ref="K126" authorId="0" shapeId="0" xr:uid="{1601F6A5-74D5-486D-AC94-0B5D1DDD2B27}">
      <text>
        <r>
          <rPr>
            <sz val="9"/>
            <color indexed="81"/>
            <rFont val="Tahoma"/>
            <family val="2"/>
          </rPr>
          <t>Account_Balance_MTD(acctdept: {Map!J216})</t>
        </r>
      </text>
    </comment>
    <comment ref="L126" authorId="0" shapeId="0" xr:uid="{88E79635-139E-4D63-889F-D28F1C704FDE}">
      <text>
        <r>
          <rPr>
            <sz val="9"/>
            <color indexed="81"/>
            <rFont val="Tahoma"/>
            <family val="2"/>
          </rPr>
          <t>Account_Balance_MTD(acctdept: {Map!K216})</t>
        </r>
      </text>
    </comment>
    <comment ref="M126" authorId="0" shapeId="0" xr:uid="{04497E3D-D232-4E9E-ABA3-3582CE4FC26F}">
      <text>
        <r>
          <rPr>
            <sz val="9"/>
            <color indexed="81"/>
            <rFont val="Tahoma"/>
            <family val="2"/>
          </rPr>
          <t>Account_Balance_MTD(acctdept: {Map!L216})</t>
        </r>
      </text>
    </comment>
    <comment ref="D127" authorId="0" shapeId="0" xr:uid="{3EDE3917-8ABB-4909-9D94-A5EA4BCE97EA}">
      <text>
        <r>
          <rPr>
            <sz val="9"/>
            <color indexed="81"/>
            <rFont val="Tahoma"/>
            <family val="2"/>
          </rPr>
          <t>Account_Balance_MTD(acctdept: {Map!C217})</t>
        </r>
      </text>
    </comment>
    <comment ref="E127" authorId="0" shapeId="0" xr:uid="{BD5B3529-38E3-45A2-BF1A-9993ADB41510}">
      <text>
        <r>
          <rPr>
            <sz val="9"/>
            <color indexed="81"/>
            <rFont val="Tahoma"/>
            <family val="2"/>
          </rPr>
          <t>Account_Balance_MTD(acctdept: {Map!D217})</t>
        </r>
      </text>
    </comment>
    <comment ref="F127" authorId="0" shapeId="0" xr:uid="{FB24E093-9409-402F-A266-F57A7DF3039A}">
      <text>
        <r>
          <rPr>
            <sz val="9"/>
            <color indexed="81"/>
            <rFont val="Tahoma"/>
            <family val="2"/>
          </rPr>
          <t>Account_Balance_MTD(acctdept: {Map!E217})</t>
        </r>
      </text>
    </comment>
    <comment ref="G127" authorId="0" shapeId="0" xr:uid="{EA4584AF-5C46-4866-8258-4BB40B7AB654}">
      <text>
        <r>
          <rPr>
            <sz val="9"/>
            <color indexed="81"/>
            <rFont val="Tahoma"/>
            <family val="2"/>
          </rPr>
          <t>Account_Balance_MTD(acctdept: {Map!F217})</t>
        </r>
      </text>
    </comment>
    <comment ref="H127" authorId="0" shapeId="0" xr:uid="{0789A4B6-1B95-46D5-81D4-CC05E77CF952}">
      <text>
        <r>
          <rPr>
            <sz val="9"/>
            <color indexed="81"/>
            <rFont val="Tahoma"/>
            <family val="2"/>
          </rPr>
          <t>Account_Balance_MTD(acctdept: {Map!G217})</t>
        </r>
      </text>
    </comment>
    <comment ref="I127" authorId="0" shapeId="0" xr:uid="{7F6FDB07-BDA3-469B-9CA9-AFD19202A4B0}">
      <text>
        <r>
          <rPr>
            <sz val="9"/>
            <color indexed="81"/>
            <rFont val="Tahoma"/>
            <family val="2"/>
          </rPr>
          <t>Account_Balance_MTD(acctdept: {Map!H217})</t>
        </r>
      </text>
    </comment>
    <comment ref="J127" authorId="0" shapeId="0" xr:uid="{63EA819E-49C9-494D-AEB3-DD534ADB2C3D}">
      <text>
        <r>
          <rPr>
            <sz val="9"/>
            <color indexed="81"/>
            <rFont val="Tahoma"/>
            <family val="2"/>
          </rPr>
          <t>Account_Balance_MTD(acctdept: {Map!I217})</t>
        </r>
      </text>
    </comment>
    <comment ref="K127" authorId="0" shapeId="0" xr:uid="{E8FA6822-AF44-42AD-BACE-C33250081035}">
      <text>
        <r>
          <rPr>
            <sz val="9"/>
            <color indexed="81"/>
            <rFont val="Tahoma"/>
            <family val="2"/>
          </rPr>
          <t>Account_Balance_MTD(acctdept: {Map!J217})</t>
        </r>
      </text>
    </comment>
    <comment ref="L127" authorId="0" shapeId="0" xr:uid="{60476087-E4A4-4850-812F-862AD9A5A65B}">
      <text>
        <r>
          <rPr>
            <sz val="9"/>
            <color indexed="81"/>
            <rFont val="Tahoma"/>
            <family val="2"/>
          </rPr>
          <t>Account_Balance_MTD(acctdept: {Map!K217})</t>
        </r>
      </text>
    </comment>
    <comment ref="M127" authorId="0" shapeId="0" xr:uid="{B6203EE9-C2F6-407A-A26C-7704FAF1C803}">
      <text>
        <r>
          <rPr>
            <sz val="9"/>
            <color indexed="81"/>
            <rFont val="Tahoma"/>
            <family val="2"/>
          </rPr>
          <t>Account_Balance_MTD(acctdept: {Map!L217})</t>
        </r>
      </text>
    </comment>
    <comment ref="D128" authorId="0" shapeId="0" xr:uid="{8DC0182B-9B5D-498C-BD9B-CF0B532E68BE}">
      <text>
        <r>
          <rPr>
            <sz val="9"/>
            <color indexed="81"/>
            <rFont val="Tahoma"/>
            <family val="2"/>
          </rPr>
          <t>Account_Balance_MTD(acctdept: {Map!C218})</t>
        </r>
      </text>
    </comment>
    <comment ref="E128" authorId="0" shapeId="0" xr:uid="{21DBF907-C60E-4C69-AF16-053C377029A0}">
      <text>
        <r>
          <rPr>
            <sz val="9"/>
            <color indexed="81"/>
            <rFont val="Tahoma"/>
            <family val="2"/>
          </rPr>
          <t>Account_Balance_MTD(acctdept: {Map!D218})</t>
        </r>
      </text>
    </comment>
    <comment ref="F128" authorId="0" shapeId="0" xr:uid="{27F6B050-0F79-40D2-B07B-29840D2A2E27}">
      <text>
        <r>
          <rPr>
            <sz val="9"/>
            <color indexed="81"/>
            <rFont val="Tahoma"/>
            <family val="2"/>
          </rPr>
          <t>Account_Balance_MTD(acctdept: {Map!E218})</t>
        </r>
      </text>
    </comment>
    <comment ref="G128" authorId="0" shapeId="0" xr:uid="{39AECB95-32F0-48A8-9174-CE86E5BC35C6}">
      <text>
        <r>
          <rPr>
            <sz val="9"/>
            <color indexed="81"/>
            <rFont val="Tahoma"/>
            <family val="2"/>
          </rPr>
          <t>Account_Balance_MTD(acctdept: {Map!F218})</t>
        </r>
      </text>
    </comment>
    <comment ref="H128" authorId="0" shapeId="0" xr:uid="{766177D0-FD5A-4691-A049-3FE773FC5F56}">
      <text>
        <r>
          <rPr>
            <sz val="9"/>
            <color indexed="81"/>
            <rFont val="Tahoma"/>
            <family val="2"/>
          </rPr>
          <t>Account_Balance_MTD(acctdept: {Map!G218})</t>
        </r>
      </text>
    </comment>
    <comment ref="I128" authorId="0" shapeId="0" xr:uid="{23D4AD1A-2382-479E-AE28-E600F99AABA5}">
      <text>
        <r>
          <rPr>
            <sz val="9"/>
            <color indexed="81"/>
            <rFont val="Tahoma"/>
            <family val="2"/>
          </rPr>
          <t>Account_Balance_MTD(acctdept: {Map!H218})</t>
        </r>
      </text>
    </comment>
    <comment ref="J128" authorId="0" shapeId="0" xr:uid="{CA5C2661-9868-40D7-9BF1-03C34E9783A4}">
      <text>
        <r>
          <rPr>
            <sz val="9"/>
            <color indexed="81"/>
            <rFont val="Tahoma"/>
            <family val="2"/>
          </rPr>
          <t>Account_Balance_MTD(acctdept: {Map!I218})</t>
        </r>
      </text>
    </comment>
    <comment ref="K128" authorId="0" shapeId="0" xr:uid="{434CA4E7-3549-42F9-912F-07A986D9996E}">
      <text>
        <r>
          <rPr>
            <sz val="9"/>
            <color indexed="81"/>
            <rFont val="Tahoma"/>
            <family val="2"/>
          </rPr>
          <t>Account_Balance_MTD(acctdept: {Map!J218})</t>
        </r>
      </text>
    </comment>
    <comment ref="L128" authorId="0" shapeId="0" xr:uid="{E863C698-F40B-4A17-91FB-CCF1BA05157C}">
      <text>
        <r>
          <rPr>
            <sz val="9"/>
            <color indexed="81"/>
            <rFont val="Tahoma"/>
            <family val="2"/>
          </rPr>
          <t>Account_Balance_MTD(acctdept: {Map!K218})</t>
        </r>
      </text>
    </comment>
    <comment ref="M128" authorId="0" shapeId="0" xr:uid="{AF09D1F3-B4F8-4DBC-A37F-03952C695721}">
      <text>
        <r>
          <rPr>
            <sz val="9"/>
            <color indexed="81"/>
            <rFont val="Tahoma"/>
            <family val="2"/>
          </rPr>
          <t>Account_Balance_MTD(acctdept: {Map!L218})</t>
        </r>
      </text>
    </comment>
    <comment ref="D129" authorId="0" shapeId="0" xr:uid="{6BF9D96E-54FD-464D-A2D5-E8B4C386143D}">
      <text>
        <r>
          <rPr>
            <sz val="9"/>
            <color indexed="81"/>
            <rFont val="Tahoma"/>
            <family val="2"/>
          </rPr>
          <t>Account_Balance_MTD(acctdept: {Map!C219})</t>
        </r>
      </text>
    </comment>
    <comment ref="E129" authorId="0" shapeId="0" xr:uid="{105E7358-5069-40BA-B59A-F27DDEB2F08D}">
      <text>
        <r>
          <rPr>
            <sz val="9"/>
            <color indexed="81"/>
            <rFont val="Tahoma"/>
            <family val="2"/>
          </rPr>
          <t>Account_Balance_MTD(acctdept: {Map!D219})</t>
        </r>
      </text>
    </comment>
    <comment ref="F129" authorId="0" shapeId="0" xr:uid="{744F7740-94CE-4838-9E16-89848F401BCF}">
      <text>
        <r>
          <rPr>
            <sz val="9"/>
            <color indexed="81"/>
            <rFont val="Tahoma"/>
            <family val="2"/>
          </rPr>
          <t>Account_Balance_MTD(acctdept: {Map!E219})</t>
        </r>
      </text>
    </comment>
    <comment ref="G129" authorId="0" shapeId="0" xr:uid="{8B41844B-A981-48B7-8756-246347193D18}">
      <text>
        <r>
          <rPr>
            <sz val="9"/>
            <color indexed="81"/>
            <rFont val="Tahoma"/>
            <family val="2"/>
          </rPr>
          <t>Account_Balance_MTD(acctdept: {Map!F219})</t>
        </r>
      </text>
    </comment>
    <comment ref="H129" authorId="0" shapeId="0" xr:uid="{8847B9DC-7358-4EE1-AF03-1D6FDE730534}">
      <text>
        <r>
          <rPr>
            <sz val="9"/>
            <color indexed="81"/>
            <rFont val="Tahoma"/>
            <family val="2"/>
          </rPr>
          <t>Account_Balance_MTD(acctdept: {Map!G219})</t>
        </r>
      </text>
    </comment>
    <comment ref="I129" authorId="0" shapeId="0" xr:uid="{F3DCC962-3C0C-4B17-AA75-73F0D11BC3B6}">
      <text>
        <r>
          <rPr>
            <sz val="9"/>
            <color indexed="81"/>
            <rFont val="Tahoma"/>
            <family val="2"/>
          </rPr>
          <t>Account_Balance_MTD(acctdept: {Map!H219})</t>
        </r>
      </text>
    </comment>
    <comment ref="J129" authorId="0" shapeId="0" xr:uid="{013B0485-85A8-42E0-B412-514FDA610B42}">
      <text>
        <r>
          <rPr>
            <sz val="9"/>
            <color indexed="81"/>
            <rFont val="Tahoma"/>
            <family val="2"/>
          </rPr>
          <t>Account_Balance_MTD(acctdept: {Map!I219})</t>
        </r>
      </text>
    </comment>
    <comment ref="K129" authorId="0" shapeId="0" xr:uid="{541E7495-C37A-4996-8BDF-BE5AF63D3BD0}">
      <text>
        <r>
          <rPr>
            <sz val="9"/>
            <color indexed="81"/>
            <rFont val="Tahoma"/>
            <family val="2"/>
          </rPr>
          <t>Account_Balance_MTD(acctdept: {Map!J219})</t>
        </r>
      </text>
    </comment>
    <comment ref="L129" authorId="0" shapeId="0" xr:uid="{CFFE9C0B-80EA-46ED-99FC-D0A30BED88D6}">
      <text>
        <r>
          <rPr>
            <sz val="9"/>
            <color indexed="81"/>
            <rFont val="Tahoma"/>
            <family val="2"/>
          </rPr>
          <t>Account_Balance_MTD(acctdept: {Map!K219})</t>
        </r>
      </text>
    </comment>
    <comment ref="M129" authorId="0" shapeId="0" xr:uid="{AC035E53-C2A7-4547-B449-1F0742E5AC7D}">
      <text>
        <r>
          <rPr>
            <sz val="9"/>
            <color indexed="81"/>
            <rFont val="Tahoma"/>
            <family val="2"/>
          </rPr>
          <t>Account_Balance_MTD(acctdept: {Map!L219})</t>
        </r>
      </text>
    </comment>
    <comment ref="D130" authorId="0" shapeId="0" xr:uid="{7A5EB04F-E591-4FC6-80E1-85F289316E75}">
      <text>
        <r>
          <rPr>
            <sz val="9"/>
            <color indexed="81"/>
            <rFont val="Tahoma"/>
            <family val="2"/>
          </rPr>
          <t>Account_Balance_MTD(acctdept: {Map!C220})</t>
        </r>
      </text>
    </comment>
    <comment ref="E130" authorId="0" shapeId="0" xr:uid="{F691905B-C649-4DF1-994C-8F85E467B99E}">
      <text>
        <r>
          <rPr>
            <sz val="9"/>
            <color indexed="81"/>
            <rFont val="Tahoma"/>
            <family val="2"/>
          </rPr>
          <t>Account_Balance_MTD(acctdept: {Map!D220})</t>
        </r>
      </text>
    </comment>
    <comment ref="F130" authorId="0" shapeId="0" xr:uid="{0175F859-9660-416B-84FF-0D4DE64B30FD}">
      <text>
        <r>
          <rPr>
            <sz val="9"/>
            <color indexed="81"/>
            <rFont val="Tahoma"/>
            <family val="2"/>
          </rPr>
          <t>Account_Balance_MTD(acctdept: {Map!E220})</t>
        </r>
      </text>
    </comment>
    <comment ref="G130" authorId="0" shapeId="0" xr:uid="{8AEED2A8-6509-4A1B-98A8-F6BD556A17DA}">
      <text>
        <r>
          <rPr>
            <sz val="9"/>
            <color indexed="81"/>
            <rFont val="Tahoma"/>
            <family val="2"/>
          </rPr>
          <t>Account_Balance_MTD(acctdept: {Map!F220})</t>
        </r>
      </text>
    </comment>
    <comment ref="H130" authorId="0" shapeId="0" xr:uid="{4C87696D-6461-4AB4-87D5-1AA43A97BA40}">
      <text>
        <r>
          <rPr>
            <sz val="9"/>
            <color indexed="81"/>
            <rFont val="Tahoma"/>
            <family val="2"/>
          </rPr>
          <t>Account_Balance_MTD(acctdept: {Map!G220})</t>
        </r>
      </text>
    </comment>
    <comment ref="I130" authorId="0" shapeId="0" xr:uid="{D0C67DD4-3B50-4AFF-BFC2-A80EB71FD2EB}">
      <text>
        <r>
          <rPr>
            <sz val="9"/>
            <color indexed="81"/>
            <rFont val="Tahoma"/>
            <family val="2"/>
          </rPr>
          <t>Account_Balance_MTD(acctdept: {Map!H220})</t>
        </r>
      </text>
    </comment>
    <comment ref="J130" authorId="0" shapeId="0" xr:uid="{B6C8E80E-C920-46DF-9ABF-545B0FEA536B}">
      <text>
        <r>
          <rPr>
            <sz val="9"/>
            <color indexed="81"/>
            <rFont val="Tahoma"/>
            <family val="2"/>
          </rPr>
          <t>Account_Balance_MTD(acctdept: {Map!I220})</t>
        </r>
      </text>
    </comment>
    <comment ref="K130" authorId="0" shapeId="0" xr:uid="{2BD2872B-B6F0-4D01-8656-43EE8F9F43AE}">
      <text>
        <r>
          <rPr>
            <sz val="9"/>
            <color indexed="81"/>
            <rFont val="Tahoma"/>
            <family val="2"/>
          </rPr>
          <t>Account_Balance_MTD(acctdept: {Map!J220})</t>
        </r>
      </text>
    </comment>
    <comment ref="L130" authorId="0" shapeId="0" xr:uid="{7F88FA7B-D436-416C-898F-19BD6171A733}">
      <text>
        <r>
          <rPr>
            <sz val="9"/>
            <color indexed="81"/>
            <rFont val="Tahoma"/>
            <family val="2"/>
          </rPr>
          <t>Account_Balance_MTD(acctdept: {Map!K220})</t>
        </r>
      </text>
    </comment>
    <comment ref="M130" authorId="0" shapeId="0" xr:uid="{B2FFE83A-78A2-45D9-90D0-314FD8CF8CC7}">
      <text>
        <r>
          <rPr>
            <sz val="9"/>
            <color indexed="81"/>
            <rFont val="Tahoma"/>
            <family val="2"/>
          </rPr>
          <t>Account_Balance_MTD(acctdept: {Map!L220})</t>
        </r>
      </text>
    </comment>
    <comment ref="D131" authorId="0" shapeId="0" xr:uid="{122F8B3F-DBD5-4F2B-A9B1-D17A5966A433}">
      <text>
        <r>
          <rPr>
            <sz val="9"/>
            <color indexed="81"/>
            <rFont val="Tahoma"/>
            <family val="2"/>
          </rPr>
          <t>Account_Balance_MTD(acctdept: {Map!C221})</t>
        </r>
      </text>
    </comment>
    <comment ref="E131" authorId="0" shapeId="0" xr:uid="{644359C3-95BA-491E-9819-396453CD632D}">
      <text>
        <r>
          <rPr>
            <sz val="9"/>
            <color indexed="81"/>
            <rFont val="Tahoma"/>
            <family val="2"/>
          </rPr>
          <t>Account_Balance_MTD(acctdept: {Map!D221})</t>
        </r>
      </text>
    </comment>
    <comment ref="F131" authorId="0" shapeId="0" xr:uid="{A6CF814B-C3C5-4203-9CE7-A60B486C63C4}">
      <text>
        <r>
          <rPr>
            <sz val="9"/>
            <color indexed="81"/>
            <rFont val="Tahoma"/>
            <family val="2"/>
          </rPr>
          <t>Account_Balance_MTD(acctdept: {Map!E221})</t>
        </r>
      </text>
    </comment>
    <comment ref="G131" authorId="0" shapeId="0" xr:uid="{0D642720-51E6-4F7B-9FE2-CD8B3A84081B}">
      <text>
        <r>
          <rPr>
            <sz val="9"/>
            <color indexed="81"/>
            <rFont val="Tahoma"/>
            <family val="2"/>
          </rPr>
          <t>Account_Balance_MTD(acctdept: {Map!F221})</t>
        </r>
      </text>
    </comment>
    <comment ref="H131" authorId="0" shapeId="0" xr:uid="{830BF4EA-4864-4314-9639-F068BF0B141B}">
      <text>
        <r>
          <rPr>
            <sz val="9"/>
            <color indexed="81"/>
            <rFont val="Tahoma"/>
            <family val="2"/>
          </rPr>
          <t>Account_Balance_MTD(acctdept: {Map!G221})</t>
        </r>
      </text>
    </comment>
    <comment ref="I131" authorId="0" shapeId="0" xr:uid="{34474764-3419-4F4A-BF8A-74EA9BF806AA}">
      <text>
        <r>
          <rPr>
            <sz val="9"/>
            <color indexed="81"/>
            <rFont val="Tahoma"/>
            <family val="2"/>
          </rPr>
          <t>Account_Balance_MTD(acctdept: {Map!H221})</t>
        </r>
      </text>
    </comment>
    <comment ref="J131" authorId="0" shapeId="0" xr:uid="{AD80B1EA-118A-46C9-A245-0CE73DFA928A}">
      <text>
        <r>
          <rPr>
            <sz val="9"/>
            <color indexed="81"/>
            <rFont val="Tahoma"/>
            <family val="2"/>
          </rPr>
          <t>Account_Balance_MTD(acctdept: {Map!I221})</t>
        </r>
      </text>
    </comment>
    <comment ref="K131" authorId="0" shapeId="0" xr:uid="{A437DC90-EFA7-4645-A513-4AA23E86B87F}">
      <text>
        <r>
          <rPr>
            <sz val="9"/>
            <color indexed="81"/>
            <rFont val="Tahoma"/>
            <family val="2"/>
          </rPr>
          <t>Account_Balance_MTD(acctdept: {Map!J221})</t>
        </r>
      </text>
    </comment>
    <comment ref="L131" authorId="0" shapeId="0" xr:uid="{9AE1D621-53AF-426C-A01E-0DD06B731948}">
      <text>
        <r>
          <rPr>
            <sz val="9"/>
            <color indexed="81"/>
            <rFont val="Tahoma"/>
            <family val="2"/>
          </rPr>
          <t>Account_Balance_MTD(acctdept: {Map!K221})</t>
        </r>
      </text>
    </comment>
    <comment ref="M131" authorId="0" shapeId="0" xr:uid="{0119B05C-F5A8-4480-97FE-C6E0F4A7AD12}">
      <text>
        <r>
          <rPr>
            <sz val="9"/>
            <color indexed="81"/>
            <rFont val="Tahoma"/>
            <family val="2"/>
          </rPr>
          <t>Account_Balance_MTD(acctdept: {Map!L221})</t>
        </r>
      </text>
    </comment>
    <comment ref="D132" authorId="0" shapeId="0" xr:uid="{18A068D9-8A2C-482E-8D83-D3018B049C56}">
      <text>
        <r>
          <rPr>
            <sz val="9"/>
            <color indexed="81"/>
            <rFont val="Tahoma"/>
            <family val="2"/>
          </rPr>
          <t>Account_Balance_MTD(acctdept: {Map!C222})</t>
        </r>
      </text>
    </comment>
    <comment ref="E132" authorId="0" shapeId="0" xr:uid="{C868FCB8-9E78-4188-8E14-496008D0729B}">
      <text>
        <r>
          <rPr>
            <sz val="9"/>
            <color indexed="81"/>
            <rFont val="Tahoma"/>
            <family val="2"/>
          </rPr>
          <t>Account_Balance_MTD(acctdept: {Map!D222})</t>
        </r>
      </text>
    </comment>
    <comment ref="F132" authorId="0" shapeId="0" xr:uid="{8F5CCE4F-BFAD-4023-A265-56E2218188EE}">
      <text>
        <r>
          <rPr>
            <sz val="9"/>
            <color indexed="81"/>
            <rFont val="Tahoma"/>
            <family val="2"/>
          </rPr>
          <t>Account_Balance_MTD(acctdept: {Map!E222})</t>
        </r>
      </text>
    </comment>
    <comment ref="G132" authorId="0" shapeId="0" xr:uid="{E536CB45-F441-4154-AA61-BDFAD10415C2}">
      <text>
        <r>
          <rPr>
            <sz val="9"/>
            <color indexed="81"/>
            <rFont val="Tahoma"/>
            <family val="2"/>
          </rPr>
          <t>Account_Balance_MTD(acctdept: {Map!F222})</t>
        </r>
      </text>
    </comment>
    <comment ref="H132" authorId="0" shapeId="0" xr:uid="{97BA7686-5B61-4FF6-B2BF-26D113CBCFC9}">
      <text>
        <r>
          <rPr>
            <sz val="9"/>
            <color indexed="81"/>
            <rFont val="Tahoma"/>
            <family val="2"/>
          </rPr>
          <t>Account_Balance_MTD(acctdept: {Map!G222})</t>
        </r>
      </text>
    </comment>
    <comment ref="I132" authorId="0" shapeId="0" xr:uid="{A592923F-F577-435C-A440-C42431C867A7}">
      <text>
        <r>
          <rPr>
            <sz val="9"/>
            <color indexed="81"/>
            <rFont val="Tahoma"/>
            <family val="2"/>
          </rPr>
          <t>Account_Balance_MTD(acctdept: {Map!H222})</t>
        </r>
      </text>
    </comment>
    <comment ref="J132" authorId="0" shapeId="0" xr:uid="{8CEB19F0-6258-4EFB-A250-241114D82A6B}">
      <text>
        <r>
          <rPr>
            <sz val="9"/>
            <color indexed="81"/>
            <rFont val="Tahoma"/>
            <family val="2"/>
          </rPr>
          <t>Account_Balance_MTD(acctdept: {Map!I222})</t>
        </r>
      </text>
    </comment>
    <comment ref="K132" authorId="0" shapeId="0" xr:uid="{A1AE4DDA-1184-404E-A550-2DD048081A17}">
      <text>
        <r>
          <rPr>
            <sz val="9"/>
            <color indexed="81"/>
            <rFont val="Tahoma"/>
            <family val="2"/>
          </rPr>
          <t>Account_Balance_MTD(acctdept: {Map!J222})</t>
        </r>
      </text>
    </comment>
    <comment ref="L132" authorId="0" shapeId="0" xr:uid="{92D3A224-8BC1-4CC1-A842-3F3B47805593}">
      <text>
        <r>
          <rPr>
            <sz val="9"/>
            <color indexed="81"/>
            <rFont val="Tahoma"/>
            <family val="2"/>
          </rPr>
          <t>Account_Balance_MTD(acctdept: {Map!K222})</t>
        </r>
      </text>
    </comment>
    <comment ref="M132" authorId="0" shapeId="0" xr:uid="{0825DA12-758D-46B4-984B-99BF675ADE68}">
      <text>
        <r>
          <rPr>
            <sz val="9"/>
            <color indexed="81"/>
            <rFont val="Tahoma"/>
            <family val="2"/>
          </rPr>
          <t>Account_Balance_MTD(acctdept: {Map!L222})</t>
        </r>
      </text>
    </comment>
    <comment ref="D133" authorId="0" shapeId="0" xr:uid="{29AC8DE0-42E6-4B35-A7A0-7B231FF28ECD}">
      <text>
        <r>
          <rPr>
            <sz val="9"/>
            <color indexed="81"/>
            <rFont val="Tahoma"/>
            <family val="2"/>
          </rPr>
          <t>Account_Balance_MTD(acctdept: {Map!C223})</t>
        </r>
      </text>
    </comment>
    <comment ref="E133" authorId="0" shapeId="0" xr:uid="{C64EC4D6-514F-4755-9045-8314ED4EB17B}">
      <text>
        <r>
          <rPr>
            <sz val="9"/>
            <color indexed="81"/>
            <rFont val="Tahoma"/>
            <family val="2"/>
          </rPr>
          <t>Account_Balance_MTD(acctdept: {Map!D223})</t>
        </r>
      </text>
    </comment>
    <comment ref="F133" authorId="0" shapeId="0" xr:uid="{80D26666-10A9-4B9C-969C-5942D4A7324C}">
      <text>
        <r>
          <rPr>
            <sz val="9"/>
            <color indexed="81"/>
            <rFont val="Tahoma"/>
            <family val="2"/>
          </rPr>
          <t>Account_Balance_MTD(acctdept: {Map!E223})</t>
        </r>
      </text>
    </comment>
    <comment ref="G133" authorId="0" shapeId="0" xr:uid="{CE30CADA-65F8-4FF4-8134-121E4F3ABA46}">
      <text>
        <r>
          <rPr>
            <sz val="9"/>
            <color indexed="81"/>
            <rFont val="Tahoma"/>
            <family val="2"/>
          </rPr>
          <t>Account_Balance_MTD(acctdept: {Map!F223})</t>
        </r>
      </text>
    </comment>
    <comment ref="H133" authorId="0" shapeId="0" xr:uid="{C3CBA353-06BD-4350-B312-E4A499136D02}">
      <text>
        <r>
          <rPr>
            <sz val="9"/>
            <color indexed="81"/>
            <rFont val="Tahoma"/>
            <family val="2"/>
          </rPr>
          <t>Account_Balance_MTD(acctdept: {Map!G223})</t>
        </r>
      </text>
    </comment>
    <comment ref="I133" authorId="0" shapeId="0" xr:uid="{F9A66B4F-4C15-49B4-AB35-87DB76E4FB04}">
      <text>
        <r>
          <rPr>
            <sz val="9"/>
            <color indexed="81"/>
            <rFont val="Tahoma"/>
            <family val="2"/>
          </rPr>
          <t>Account_Balance_MTD(acctdept: {Map!H223})</t>
        </r>
      </text>
    </comment>
    <comment ref="J133" authorId="0" shapeId="0" xr:uid="{D7FC23E1-9B1C-4176-8F13-B4BFCE041B3D}">
      <text>
        <r>
          <rPr>
            <sz val="9"/>
            <color indexed="81"/>
            <rFont val="Tahoma"/>
            <family val="2"/>
          </rPr>
          <t>Account_Balance_MTD(acctdept: {Map!I223})</t>
        </r>
      </text>
    </comment>
    <comment ref="K133" authorId="0" shapeId="0" xr:uid="{207E5EA9-E094-4E8A-AF62-C3D9F36BF337}">
      <text>
        <r>
          <rPr>
            <sz val="9"/>
            <color indexed="81"/>
            <rFont val="Tahoma"/>
            <family val="2"/>
          </rPr>
          <t>Account_Balance_MTD(acctdept: {Map!J223})</t>
        </r>
      </text>
    </comment>
    <comment ref="L133" authorId="0" shapeId="0" xr:uid="{FE21593D-52EC-4E57-81AE-6795EA426B9B}">
      <text>
        <r>
          <rPr>
            <sz val="9"/>
            <color indexed="81"/>
            <rFont val="Tahoma"/>
            <family val="2"/>
          </rPr>
          <t>Account_Balance_MTD(acctdept: {Map!K223})</t>
        </r>
      </text>
    </comment>
    <comment ref="M133" authorId="0" shapeId="0" xr:uid="{4DA129D4-4EA3-4974-BA22-13D59D6C12F4}">
      <text>
        <r>
          <rPr>
            <sz val="9"/>
            <color indexed="81"/>
            <rFont val="Tahoma"/>
            <family val="2"/>
          </rPr>
          <t>Account_Balance_MTD(acctdept: {Map!L223})</t>
        </r>
      </text>
    </comment>
    <comment ref="D134" authorId="0" shapeId="0" xr:uid="{F01C69F9-A495-4695-BA38-99894D5D6FB4}">
      <text>
        <r>
          <rPr>
            <sz val="9"/>
            <color indexed="81"/>
            <rFont val="Tahoma"/>
            <family val="2"/>
          </rPr>
          <t>Account_Balance_MTD(acctdept: {Map!C224})</t>
        </r>
      </text>
    </comment>
    <comment ref="E134" authorId="0" shapeId="0" xr:uid="{B7DA1506-FA58-4C9F-B5D7-C244E3F2314E}">
      <text>
        <r>
          <rPr>
            <sz val="9"/>
            <color indexed="81"/>
            <rFont val="Tahoma"/>
            <family val="2"/>
          </rPr>
          <t>Account_Balance_MTD(acctdept: {Map!D224})</t>
        </r>
      </text>
    </comment>
    <comment ref="F134" authorId="0" shapeId="0" xr:uid="{54BA002A-F6B7-4531-8A1A-5F480785FE2F}">
      <text>
        <r>
          <rPr>
            <sz val="9"/>
            <color indexed="81"/>
            <rFont val="Tahoma"/>
            <family val="2"/>
          </rPr>
          <t>Account_Balance_MTD(acctdept: {Map!E224})</t>
        </r>
      </text>
    </comment>
    <comment ref="G134" authorId="0" shapeId="0" xr:uid="{2955BC5F-9891-4B47-9412-E859F76F7706}">
      <text>
        <r>
          <rPr>
            <sz val="9"/>
            <color indexed="81"/>
            <rFont val="Tahoma"/>
            <family val="2"/>
          </rPr>
          <t>Account_Balance_MTD(acctdept: {Map!F224})</t>
        </r>
      </text>
    </comment>
    <comment ref="H134" authorId="0" shapeId="0" xr:uid="{6F62F69C-F5BA-404A-968E-FC21E15AFB17}">
      <text>
        <r>
          <rPr>
            <sz val="9"/>
            <color indexed="81"/>
            <rFont val="Tahoma"/>
            <family val="2"/>
          </rPr>
          <t>Account_Balance_MTD(acctdept: {Map!G224})</t>
        </r>
      </text>
    </comment>
    <comment ref="I134" authorId="0" shapeId="0" xr:uid="{44C0476F-76C6-46CB-B9B4-D9646D6460AF}">
      <text>
        <r>
          <rPr>
            <sz val="9"/>
            <color indexed="81"/>
            <rFont val="Tahoma"/>
            <family val="2"/>
          </rPr>
          <t>Account_Balance_MTD(acctdept: {Map!H224})</t>
        </r>
      </text>
    </comment>
    <comment ref="J134" authorId="0" shapeId="0" xr:uid="{E2C7FCF8-1160-4A3A-B4AD-FE9318CC35E8}">
      <text>
        <r>
          <rPr>
            <sz val="9"/>
            <color indexed="81"/>
            <rFont val="Tahoma"/>
            <family val="2"/>
          </rPr>
          <t>Account_Balance_MTD(acctdept: {Map!I224})</t>
        </r>
      </text>
    </comment>
    <comment ref="K134" authorId="0" shapeId="0" xr:uid="{E216A3C7-4B60-4EBD-821E-2365084AD9E8}">
      <text>
        <r>
          <rPr>
            <sz val="9"/>
            <color indexed="81"/>
            <rFont val="Tahoma"/>
            <family val="2"/>
          </rPr>
          <t>Account_Balance_MTD(acctdept: {Map!J224})</t>
        </r>
      </text>
    </comment>
    <comment ref="L134" authorId="0" shapeId="0" xr:uid="{A8389A42-243E-493A-9AFF-49AA65DC7A64}">
      <text>
        <r>
          <rPr>
            <sz val="9"/>
            <color indexed="81"/>
            <rFont val="Tahoma"/>
            <family val="2"/>
          </rPr>
          <t>Account_Balance_MTD(acctdept: {Map!K224})</t>
        </r>
      </text>
    </comment>
    <comment ref="M134" authorId="0" shapeId="0" xr:uid="{F19634D5-4CFD-4A13-B5EC-5A582F75E1C0}">
      <text>
        <r>
          <rPr>
            <sz val="9"/>
            <color indexed="81"/>
            <rFont val="Tahoma"/>
            <family val="2"/>
          </rPr>
          <t>Account_Balance_MTD(acctdept: {Map!L224})</t>
        </r>
      </text>
    </comment>
    <comment ref="D135" authorId="0" shapeId="0" xr:uid="{AFCC374E-896D-45DE-95DC-A62BA28FD1C2}">
      <text>
        <r>
          <rPr>
            <sz val="9"/>
            <color indexed="81"/>
            <rFont val="Tahoma"/>
            <family val="2"/>
          </rPr>
          <t>Account_Balance_MTD(acctdept: {Map!C225})</t>
        </r>
      </text>
    </comment>
    <comment ref="E135" authorId="0" shapeId="0" xr:uid="{7A8B4B31-C9BE-47FB-B9D9-62BF26666D9F}">
      <text>
        <r>
          <rPr>
            <sz val="9"/>
            <color indexed="81"/>
            <rFont val="Tahoma"/>
            <family val="2"/>
          </rPr>
          <t>Account_Balance_MTD(acctdept: {Map!D225})</t>
        </r>
      </text>
    </comment>
    <comment ref="F135" authorId="0" shapeId="0" xr:uid="{C0CFC809-3C54-40C2-8E8B-EFA737895E01}">
      <text>
        <r>
          <rPr>
            <sz val="9"/>
            <color indexed="81"/>
            <rFont val="Tahoma"/>
            <family val="2"/>
          </rPr>
          <t>Account_Balance_MTD(acctdept: {Map!E225})</t>
        </r>
      </text>
    </comment>
    <comment ref="G135" authorId="0" shapeId="0" xr:uid="{EA6171D8-B510-4212-9EEE-DE89B57783E4}">
      <text>
        <r>
          <rPr>
            <sz val="9"/>
            <color indexed="81"/>
            <rFont val="Tahoma"/>
            <family val="2"/>
          </rPr>
          <t>Account_Balance_MTD(acctdept: {Map!F225})</t>
        </r>
      </text>
    </comment>
    <comment ref="H135" authorId="0" shapeId="0" xr:uid="{50A40015-C229-42DA-88DB-02E242F923B2}">
      <text>
        <r>
          <rPr>
            <sz val="9"/>
            <color indexed="81"/>
            <rFont val="Tahoma"/>
            <family val="2"/>
          </rPr>
          <t>Account_Balance_MTD(acctdept: {Map!G225})</t>
        </r>
      </text>
    </comment>
    <comment ref="I135" authorId="0" shapeId="0" xr:uid="{4F6DE943-F8F2-48E1-B80B-6063FAB74952}">
      <text>
        <r>
          <rPr>
            <sz val="9"/>
            <color indexed="81"/>
            <rFont val="Tahoma"/>
            <family val="2"/>
          </rPr>
          <t>Account_Balance_MTD(acctdept: {Map!H225})</t>
        </r>
      </text>
    </comment>
    <comment ref="J135" authorId="0" shapeId="0" xr:uid="{462ACB52-C942-49B8-9EEE-C78A1728F3C8}">
      <text>
        <r>
          <rPr>
            <sz val="9"/>
            <color indexed="81"/>
            <rFont val="Tahoma"/>
            <family val="2"/>
          </rPr>
          <t>Account_Balance_MTD(acctdept: {Map!I225})</t>
        </r>
      </text>
    </comment>
    <comment ref="K135" authorId="0" shapeId="0" xr:uid="{669EECB2-863B-414D-B29C-58D67BB6369D}">
      <text>
        <r>
          <rPr>
            <sz val="9"/>
            <color indexed="81"/>
            <rFont val="Tahoma"/>
            <family val="2"/>
          </rPr>
          <t>Account_Balance_MTD(acctdept: {Map!J225})</t>
        </r>
      </text>
    </comment>
    <comment ref="L135" authorId="0" shapeId="0" xr:uid="{2F473A1B-7164-4AC0-863E-93EFA2AEC833}">
      <text>
        <r>
          <rPr>
            <sz val="9"/>
            <color indexed="81"/>
            <rFont val="Tahoma"/>
            <family val="2"/>
          </rPr>
          <t>Account_Balance_MTD(acctdept: {Map!K225})</t>
        </r>
      </text>
    </comment>
    <comment ref="M135" authorId="0" shapeId="0" xr:uid="{9B5B97D7-32E0-4C4E-9C9B-75BF198B6C29}">
      <text>
        <r>
          <rPr>
            <sz val="9"/>
            <color indexed="81"/>
            <rFont val="Tahoma"/>
            <family val="2"/>
          </rPr>
          <t>Account_Balance_MTD(acctdept: {Map!L225})</t>
        </r>
      </text>
    </comment>
    <comment ref="D136" authorId="0" shapeId="0" xr:uid="{5122FB79-23B1-49A0-8541-9638C7C8862F}">
      <text>
        <r>
          <rPr>
            <sz val="9"/>
            <color indexed="81"/>
            <rFont val="Tahoma"/>
            <family val="2"/>
          </rPr>
          <t>Account_Balance_MTD(acctdept: {Map!C226})</t>
        </r>
      </text>
    </comment>
    <comment ref="E136" authorId="0" shapeId="0" xr:uid="{617E1C5E-AEBC-49CE-B395-6989EB0D7750}">
      <text>
        <r>
          <rPr>
            <sz val="9"/>
            <color indexed="81"/>
            <rFont val="Tahoma"/>
            <family val="2"/>
          </rPr>
          <t>Account_Balance_MTD(acctdept: {Map!D226})</t>
        </r>
      </text>
    </comment>
    <comment ref="F136" authorId="0" shapeId="0" xr:uid="{298A959A-9424-4F36-81C6-3DBCE98A75B8}">
      <text>
        <r>
          <rPr>
            <sz val="9"/>
            <color indexed="81"/>
            <rFont val="Tahoma"/>
            <family val="2"/>
          </rPr>
          <t>Account_Balance_MTD(acctdept: {Map!E226})</t>
        </r>
      </text>
    </comment>
    <comment ref="G136" authorId="0" shapeId="0" xr:uid="{D190444C-3087-4AFE-A502-AFC3DD7B8DBD}">
      <text>
        <r>
          <rPr>
            <sz val="9"/>
            <color indexed="81"/>
            <rFont val="Tahoma"/>
            <family val="2"/>
          </rPr>
          <t>Account_Balance_MTD(acctdept: {Map!F226})</t>
        </r>
      </text>
    </comment>
    <comment ref="H136" authorId="0" shapeId="0" xr:uid="{1DA125E4-B0A8-479C-9034-9E14E881E032}">
      <text>
        <r>
          <rPr>
            <sz val="9"/>
            <color indexed="81"/>
            <rFont val="Tahoma"/>
            <family val="2"/>
          </rPr>
          <t>Account_Balance_MTD(acctdept: {Map!G226})</t>
        </r>
      </text>
    </comment>
    <comment ref="I136" authorId="0" shapeId="0" xr:uid="{4C600A41-9F99-4FB0-BA16-396224DF677F}">
      <text>
        <r>
          <rPr>
            <sz val="9"/>
            <color indexed="81"/>
            <rFont val="Tahoma"/>
            <family val="2"/>
          </rPr>
          <t>Account_Balance_MTD(acctdept: {Map!H226})</t>
        </r>
      </text>
    </comment>
    <comment ref="J136" authorId="0" shapeId="0" xr:uid="{9AAD1CA7-6056-46F8-B90C-E91EB469327C}">
      <text>
        <r>
          <rPr>
            <sz val="9"/>
            <color indexed="81"/>
            <rFont val="Tahoma"/>
            <family val="2"/>
          </rPr>
          <t>Account_Balance_MTD(acctdept: {Map!I226})</t>
        </r>
      </text>
    </comment>
    <comment ref="K136" authorId="0" shapeId="0" xr:uid="{BF798FD7-A84E-44E7-BFB8-3A894495C8CF}">
      <text>
        <r>
          <rPr>
            <sz val="9"/>
            <color indexed="81"/>
            <rFont val="Tahoma"/>
            <family val="2"/>
          </rPr>
          <t>Account_Balance_MTD(acctdept: {Map!J226})</t>
        </r>
      </text>
    </comment>
    <comment ref="L136" authorId="0" shapeId="0" xr:uid="{FF27A6A6-FB86-41DE-BB7C-FC3E96111C26}">
      <text>
        <r>
          <rPr>
            <sz val="9"/>
            <color indexed="81"/>
            <rFont val="Tahoma"/>
            <family val="2"/>
          </rPr>
          <t>Account_Balance_MTD(acctdept: {Map!K226})</t>
        </r>
      </text>
    </comment>
    <comment ref="M136" authorId="0" shapeId="0" xr:uid="{2C6A3855-660F-4234-85AC-5DE304AAF703}">
      <text>
        <r>
          <rPr>
            <sz val="9"/>
            <color indexed="81"/>
            <rFont val="Tahoma"/>
            <family val="2"/>
          </rPr>
          <t>Account_Balance_MTD(acctdept: {Map!L226})</t>
        </r>
      </text>
    </comment>
    <comment ref="D137" authorId="0" shapeId="0" xr:uid="{146093AD-2389-475C-A1B9-EBA082C18ACA}">
      <text>
        <r>
          <rPr>
            <sz val="9"/>
            <color indexed="81"/>
            <rFont val="Tahoma"/>
            <family val="2"/>
          </rPr>
          <t>Account_Balance_MTD(acctdept: {Map!C227})</t>
        </r>
      </text>
    </comment>
    <comment ref="E137" authorId="0" shapeId="0" xr:uid="{024DE164-5E05-4867-B6E0-53154874D9FB}">
      <text>
        <r>
          <rPr>
            <sz val="9"/>
            <color indexed="81"/>
            <rFont val="Tahoma"/>
            <family val="2"/>
          </rPr>
          <t>Account_Balance_MTD(acctdept: {Map!D227})</t>
        </r>
      </text>
    </comment>
    <comment ref="F137" authorId="0" shapeId="0" xr:uid="{D3BAE0B9-0217-4A29-A1F5-7FB1E3B870DD}">
      <text>
        <r>
          <rPr>
            <sz val="9"/>
            <color indexed="81"/>
            <rFont val="Tahoma"/>
            <family val="2"/>
          </rPr>
          <t>Account_Balance_MTD(acctdept: {Map!E227})</t>
        </r>
      </text>
    </comment>
    <comment ref="G137" authorId="0" shapeId="0" xr:uid="{3265B544-DC42-4687-9AD5-395E0494CA39}">
      <text>
        <r>
          <rPr>
            <sz val="9"/>
            <color indexed="81"/>
            <rFont val="Tahoma"/>
            <family val="2"/>
          </rPr>
          <t>Account_Balance_MTD(acctdept: {Map!F227})</t>
        </r>
      </text>
    </comment>
    <comment ref="H137" authorId="0" shapeId="0" xr:uid="{C9E00103-CE3C-4759-944D-A8FF5481D98B}">
      <text>
        <r>
          <rPr>
            <sz val="9"/>
            <color indexed="81"/>
            <rFont val="Tahoma"/>
            <family val="2"/>
          </rPr>
          <t>Account_Balance_MTD(acctdept: {Map!G227})</t>
        </r>
      </text>
    </comment>
    <comment ref="I137" authorId="0" shapeId="0" xr:uid="{BC47C3C8-D666-4035-BE5C-0DDC760FC8AF}">
      <text>
        <r>
          <rPr>
            <sz val="9"/>
            <color indexed="81"/>
            <rFont val="Tahoma"/>
            <family val="2"/>
          </rPr>
          <t>Account_Balance_MTD(acctdept: {Map!H227})</t>
        </r>
      </text>
    </comment>
    <comment ref="J137" authorId="0" shapeId="0" xr:uid="{ABF2FBA2-ED0F-495F-A3F0-124DDD12684F}">
      <text>
        <r>
          <rPr>
            <sz val="9"/>
            <color indexed="81"/>
            <rFont val="Tahoma"/>
            <family val="2"/>
          </rPr>
          <t>Account_Balance_MTD(acctdept: {Map!I227})</t>
        </r>
      </text>
    </comment>
    <comment ref="K137" authorId="0" shapeId="0" xr:uid="{98C22D92-CDB8-494C-9741-B348C8072EDF}">
      <text>
        <r>
          <rPr>
            <sz val="9"/>
            <color indexed="81"/>
            <rFont val="Tahoma"/>
            <family val="2"/>
          </rPr>
          <t>Account_Balance_MTD(acctdept: {Map!J227})</t>
        </r>
      </text>
    </comment>
    <comment ref="L137" authorId="0" shapeId="0" xr:uid="{FBE7C62B-03B2-44EA-8264-1D53041C6B0A}">
      <text>
        <r>
          <rPr>
            <sz val="9"/>
            <color indexed="81"/>
            <rFont val="Tahoma"/>
            <family val="2"/>
          </rPr>
          <t>Account_Balance_MTD(acctdept: {Map!K227})</t>
        </r>
      </text>
    </comment>
    <comment ref="M137" authorId="0" shapeId="0" xr:uid="{79866AEE-36AD-437D-9D99-E8A100F7C6C3}">
      <text>
        <r>
          <rPr>
            <sz val="9"/>
            <color indexed="81"/>
            <rFont val="Tahoma"/>
            <family val="2"/>
          </rPr>
          <t>Account_Balance_MTD(acctdept: {Map!L227})</t>
        </r>
      </text>
    </comment>
    <comment ref="D138" authorId="0" shapeId="0" xr:uid="{20DFA690-33DD-4CF2-82EF-842AD2738BD4}">
      <text>
        <r>
          <rPr>
            <sz val="9"/>
            <color indexed="81"/>
            <rFont val="Tahoma"/>
            <family val="2"/>
          </rPr>
          <t>Account_Balance_MTD(acctdept: {Map!C228})</t>
        </r>
      </text>
    </comment>
    <comment ref="E138" authorId="0" shapeId="0" xr:uid="{69E30401-693F-4D3B-B378-4492A2DA9A3D}">
      <text>
        <r>
          <rPr>
            <sz val="9"/>
            <color indexed="81"/>
            <rFont val="Tahoma"/>
            <family val="2"/>
          </rPr>
          <t>Account_Balance_MTD(acctdept: {Map!D228})</t>
        </r>
      </text>
    </comment>
    <comment ref="F138" authorId="0" shapeId="0" xr:uid="{88521840-5E22-44EE-A536-FFA493765517}">
      <text>
        <r>
          <rPr>
            <sz val="9"/>
            <color indexed="81"/>
            <rFont val="Tahoma"/>
            <family val="2"/>
          </rPr>
          <t>Account_Balance_MTD(acctdept: {Map!E228})</t>
        </r>
      </text>
    </comment>
    <comment ref="G138" authorId="0" shapeId="0" xr:uid="{DA1D30AD-F808-4980-A5D6-00E67178EDA9}">
      <text>
        <r>
          <rPr>
            <sz val="9"/>
            <color indexed="81"/>
            <rFont val="Tahoma"/>
            <family val="2"/>
          </rPr>
          <t>Account_Balance_MTD(acctdept: {Map!F228})</t>
        </r>
      </text>
    </comment>
    <comment ref="H138" authorId="0" shapeId="0" xr:uid="{BA056A54-528C-4F74-84B8-25FE808B5E7F}">
      <text>
        <r>
          <rPr>
            <sz val="9"/>
            <color indexed="81"/>
            <rFont val="Tahoma"/>
            <family val="2"/>
          </rPr>
          <t>Account_Balance_MTD(acctdept: {Map!G228})</t>
        </r>
      </text>
    </comment>
    <comment ref="I138" authorId="0" shapeId="0" xr:uid="{C5B4C2BE-4819-46B5-AD2E-AB71969531C1}">
      <text>
        <r>
          <rPr>
            <sz val="9"/>
            <color indexed="81"/>
            <rFont val="Tahoma"/>
            <family val="2"/>
          </rPr>
          <t>Account_Balance_MTD(acctdept: {Map!H228})</t>
        </r>
      </text>
    </comment>
    <comment ref="J138" authorId="0" shapeId="0" xr:uid="{E46476A2-EAA6-4860-B05C-D97F63203282}">
      <text>
        <r>
          <rPr>
            <sz val="9"/>
            <color indexed="81"/>
            <rFont val="Tahoma"/>
            <family val="2"/>
          </rPr>
          <t>Account_Balance_MTD(acctdept: {Map!I228})</t>
        </r>
      </text>
    </comment>
    <comment ref="K138" authorId="0" shapeId="0" xr:uid="{C9581AD3-5DEC-4B78-A869-80C723FEDB04}">
      <text>
        <r>
          <rPr>
            <sz val="9"/>
            <color indexed="81"/>
            <rFont val="Tahoma"/>
            <family val="2"/>
          </rPr>
          <t>Account_Balance_MTD(acctdept: {Map!J228})</t>
        </r>
      </text>
    </comment>
    <comment ref="L138" authorId="0" shapeId="0" xr:uid="{BB273BBA-42E3-4B3F-8175-166CE1CC98E7}">
      <text>
        <r>
          <rPr>
            <sz val="9"/>
            <color indexed="81"/>
            <rFont val="Tahoma"/>
            <family val="2"/>
          </rPr>
          <t>Account_Balance_MTD(acctdept: {Map!K228})</t>
        </r>
      </text>
    </comment>
    <comment ref="M138" authorId="0" shapeId="0" xr:uid="{5FB03F03-C075-4F3C-9CEA-D26936CA4BC7}">
      <text>
        <r>
          <rPr>
            <sz val="9"/>
            <color indexed="81"/>
            <rFont val="Tahoma"/>
            <family val="2"/>
          </rPr>
          <t>Account_Balance_MTD(acctdept: {Map!L228})</t>
        </r>
      </text>
    </comment>
    <comment ref="D139" authorId="0" shapeId="0" xr:uid="{2CA3B831-5539-45C7-A446-5136453D59A6}">
      <text>
        <r>
          <rPr>
            <sz val="9"/>
            <color indexed="81"/>
            <rFont val="Tahoma"/>
            <family val="2"/>
          </rPr>
          <t>Account_Balance_MTD(acctdept: {Map!C229})</t>
        </r>
      </text>
    </comment>
    <comment ref="E139" authorId="0" shapeId="0" xr:uid="{0CCD11EB-5E63-4C44-B33B-72657D07C055}">
      <text>
        <r>
          <rPr>
            <sz val="9"/>
            <color indexed="81"/>
            <rFont val="Tahoma"/>
            <family val="2"/>
          </rPr>
          <t>Account_Balance_MTD(acctdept: {Map!D229})</t>
        </r>
      </text>
    </comment>
    <comment ref="F139" authorId="0" shapeId="0" xr:uid="{84DE97BC-253F-40BB-8CB9-182B7E7F4881}">
      <text>
        <r>
          <rPr>
            <sz val="9"/>
            <color indexed="81"/>
            <rFont val="Tahoma"/>
            <family val="2"/>
          </rPr>
          <t>Account_Balance_MTD(acctdept: {Map!E229})</t>
        </r>
      </text>
    </comment>
    <comment ref="G139" authorId="0" shapeId="0" xr:uid="{C3FFDBCA-2F93-44F7-BEB8-522FC6FA34FE}">
      <text>
        <r>
          <rPr>
            <sz val="9"/>
            <color indexed="81"/>
            <rFont val="Tahoma"/>
            <family val="2"/>
          </rPr>
          <t>Account_Balance_MTD(acctdept: {Map!F229})</t>
        </r>
      </text>
    </comment>
    <comment ref="H139" authorId="0" shapeId="0" xr:uid="{DEA26B24-C95B-41F1-98F7-F78D20224109}">
      <text>
        <r>
          <rPr>
            <sz val="9"/>
            <color indexed="81"/>
            <rFont val="Tahoma"/>
            <family val="2"/>
          </rPr>
          <t>Account_Balance_MTD(acctdept: {Map!G229})</t>
        </r>
      </text>
    </comment>
    <comment ref="I139" authorId="0" shapeId="0" xr:uid="{388567B1-C55E-400D-BD6B-B0F6CD1D52F7}">
      <text>
        <r>
          <rPr>
            <sz val="9"/>
            <color indexed="81"/>
            <rFont val="Tahoma"/>
            <family val="2"/>
          </rPr>
          <t>Account_Balance_MTD(acctdept: {Map!H229})</t>
        </r>
      </text>
    </comment>
    <comment ref="J139" authorId="0" shapeId="0" xr:uid="{10ECA16C-BD70-42A2-A6F4-6EF4C266F6D2}">
      <text>
        <r>
          <rPr>
            <sz val="9"/>
            <color indexed="81"/>
            <rFont val="Tahoma"/>
            <family val="2"/>
          </rPr>
          <t>Account_Balance_MTD(acctdept: {Map!I229})</t>
        </r>
      </text>
    </comment>
    <comment ref="K139" authorId="0" shapeId="0" xr:uid="{2C0F6679-2807-4ABE-9A5D-F72CBCB09BBA}">
      <text>
        <r>
          <rPr>
            <sz val="9"/>
            <color indexed="81"/>
            <rFont val="Tahoma"/>
            <family val="2"/>
          </rPr>
          <t>Account_Balance_MTD(acctdept: {Map!J229})</t>
        </r>
      </text>
    </comment>
    <comment ref="L139" authorId="0" shapeId="0" xr:uid="{5379618B-F5B4-45DA-B934-8B6F83E4E65E}">
      <text>
        <r>
          <rPr>
            <sz val="9"/>
            <color indexed="81"/>
            <rFont val="Tahoma"/>
            <family val="2"/>
          </rPr>
          <t>Account_Balance_MTD(acctdept: {Map!K229})</t>
        </r>
      </text>
    </comment>
    <comment ref="M139" authorId="0" shapeId="0" xr:uid="{66964917-22D2-40EB-9825-583F35BA53FB}">
      <text>
        <r>
          <rPr>
            <sz val="9"/>
            <color indexed="81"/>
            <rFont val="Tahoma"/>
            <family val="2"/>
          </rPr>
          <t>Account_Balance_MTD(acctdept: {Map!L229})</t>
        </r>
      </text>
    </comment>
    <comment ref="D140" authorId="0" shapeId="0" xr:uid="{5989E415-5651-496A-A94B-FBEB7850C796}">
      <text>
        <r>
          <rPr>
            <sz val="9"/>
            <color indexed="81"/>
            <rFont val="Tahoma"/>
            <family val="2"/>
          </rPr>
          <t>Account_Balance_MTD(acctdept: {Map!C230})</t>
        </r>
      </text>
    </comment>
    <comment ref="E140" authorId="0" shapeId="0" xr:uid="{308B95F1-07B3-4738-899F-0002B64BEAB4}">
      <text>
        <r>
          <rPr>
            <sz val="9"/>
            <color indexed="81"/>
            <rFont val="Tahoma"/>
            <family val="2"/>
          </rPr>
          <t>Account_Balance_MTD(acctdept: {Map!D230})</t>
        </r>
      </text>
    </comment>
    <comment ref="F140" authorId="0" shapeId="0" xr:uid="{0C14D3F7-5C2A-4591-9CB7-9E92FFC5A111}">
      <text>
        <r>
          <rPr>
            <sz val="9"/>
            <color indexed="81"/>
            <rFont val="Tahoma"/>
            <family val="2"/>
          </rPr>
          <t>Account_Balance_MTD(acctdept: {Map!E230})</t>
        </r>
      </text>
    </comment>
    <comment ref="G140" authorId="0" shapeId="0" xr:uid="{E9EF8D94-22D5-44D8-80A8-52CE2953DD1F}">
      <text>
        <r>
          <rPr>
            <sz val="9"/>
            <color indexed="81"/>
            <rFont val="Tahoma"/>
            <family val="2"/>
          </rPr>
          <t>Account_Balance_MTD(acctdept: {Map!F230})</t>
        </r>
      </text>
    </comment>
    <comment ref="H140" authorId="0" shapeId="0" xr:uid="{C4296166-C598-456F-BF72-DD31BE1D73DC}">
      <text>
        <r>
          <rPr>
            <sz val="9"/>
            <color indexed="81"/>
            <rFont val="Tahoma"/>
            <family val="2"/>
          </rPr>
          <t>Account_Balance_MTD(acctdept: {Map!G230})</t>
        </r>
      </text>
    </comment>
    <comment ref="I140" authorId="0" shapeId="0" xr:uid="{C8841AF3-09D1-479A-9384-0A43425C6E53}">
      <text>
        <r>
          <rPr>
            <sz val="9"/>
            <color indexed="81"/>
            <rFont val="Tahoma"/>
            <family val="2"/>
          </rPr>
          <t>Account_Balance_MTD(acctdept: {Map!H230})</t>
        </r>
      </text>
    </comment>
    <comment ref="J140" authorId="0" shapeId="0" xr:uid="{40F620C7-00D4-484B-A6A2-36965E02172C}">
      <text>
        <r>
          <rPr>
            <sz val="9"/>
            <color indexed="81"/>
            <rFont val="Tahoma"/>
            <family val="2"/>
          </rPr>
          <t>Account_Balance_MTD(acctdept: {Map!I230})</t>
        </r>
      </text>
    </comment>
    <comment ref="K140" authorId="0" shapeId="0" xr:uid="{C8EE72B1-01BD-4844-B6AA-C68F2317DE82}">
      <text>
        <r>
          <rPr>
            <sz val="9"/>
            <color indexed="81"/>
            <rFont val="Tahoma"/>
            <family val="2"/>
          </rPr>
          <t>Account_Balance_MTD(acctdept: {Map!J230})</t>
        </r>
      </text>
    </comment>
    <comment ref="L140" authorId="0" shapeId="0" xr:uid="{418809A7-04F0-4800-9E5A-F990ECB4E4F0}">
      <text>
        <r>
          <rPr>
            <sz val="9"/>
            <color indexed="81"/>
            <rFont val="Tahoma"/>
            <family val="2"/>
          </rPr>
          <t>Account_Balance_MTD(acctdept: {Map!K230})</t>
        </r>
      </text>
    </comment>
    <comment ref="M140" authorId="0" shapeId="0" xr:uid="{F0EFF043-990F-4D47-91F9-382F7A8D028A}">
      <text>
        <r>
          <rPr>
            <sz val="9"/>
            <color indexed="81"/>
            <rFont val="Tahoma"/>
            <family val="2"/>
          </rPr>
          <t>Account_Balance_MTD(acctdept: {Map!L230})</t>
        </r>
      </text>
    </comment>
    <comment ref="D141" authorId="0" shapeId="0" xr:uid="{40C39025-6BC2-4C07-B4F6-0A571ED67648}">
      <text>
        <r>
          <rPr>
            <sz val="9"/>
            <color indexed="81"/>
            <rFont val="Tahoma"/>
            <family val="2"/>
          </rPr>
          <t>Account_Balance_MTD(acctdept: {Map!C231})</t>
        </r>
      </text>
    </comment>
    <comment ref="E141" authorId="0" shapeId="0" xr:uid="{E542ED41-8C77-4515-AD4A-A6CA6F598C5C}">
      <text>
        <r>
          <rPr>
            <sz val="9"/>
            <color indexed="81"/>
            <rFont val="Tahoma"/>
            <family val="2"/>
          </rPr>
          <t>Account_Balance_MTD(acctdept: {Map!D231})</t>
        </r>
      </text>
    </comment>
    <comment ref="F141" authorId="0" shapeId="0" xr:uid="{A6AFD7A9-D5AF-4E33-9740-1BA1BFD1C2F5}">
      <text>
        <r>
          <rPr>
            <sz val="9"/>
            <color indexed="81"/>
            <rFont val="Tahoma"/>
            <family val="2"/>
          </rPr>
          <t>Account_Balance_MTD(acctdept: {Map!E231})</t>
        </r>
      </text>
    </comment>
    <comment ref="G141" authorId="0" shapeId="0" xr:uid="{075C5E28-4CC9-4AB4-A5F8-B22EFF0E2957}">
      <text>
        <r>
          <rPr>
            <sz val="9"/>
            <color indexed="81"/>
            <rFont val="Tahoma"/>
            <family val="2"/>
          </rPr>
          <t>Account_Balance_MTD(acctdept: {Map!F231})</t>
        </r>
      </text>
    </comment>
    <comment ref="H141" authorId="0" shapeId="0" xr:uid="{213C4BE8-D638-4876-AC89-5FD435584D03}">
      <text>
        <r>
          <rPr>
            <sz val="9"/>
            <color indexed="81"/>
            <rFont val="Tahoma"/>
            <family val="2"/>
          </rPr>
          <t>Account_Balance_MTD(acctdept: {Map!G231})</t>
        </r>
      </text>
    </comment>
    <comment ref="I141" authorId="0" shapeId="0" xr:uid="{3C6347F5-BB46-4152-820C-C8FA243E2185}">
      <text>
        <r>
          <rPr>
            <sz val="9"/>
            <color indexed="81"/>
            <rFont val="Tahoma"/>
            <family val="2"/>
          </rPr>
          <t>Account_Balance_MTD(acctdept: {Map!H231})</t>
        </r>
      </text>
    </comment>
    <comment ref="J141" authorId="0" shapeId="0" xr:uid="{411C995C-B2EB-4131-8B9A-1383FDB0AFBD}">
      <text>
        <r>
          <rPr>
            <sz val="9"/>
            <color indexed="81"/>
            <rFont val="Tahoma"/>
            <family val="2"/>
          </rPr>
          <t>Account_Balance_MTD(acctdept: {Map!I231})</t>
        </r>
      </text>
    </comment>
    <comment ref="K141" authorId="0" shapeId="0" xr:uid="{88765F6B-9B01-45C3-B575-AA17D5195F8D}">
      <text>
        <r>
          <rPr>
            <sz val="9"/>
            <color indexed="81"/>
            <rFont val="Tahoma"/>
            <family val="2"/>
          </rPr>
          <t>Account_Balance_MTD(acctdept: {Map!J231})</t>
        </r>
      </text>
    </comment>
    <comment ref="L141" authorId="0" shapeId="0" xr:uid="{5103CA07-CBA3-4CD7-A928-2E08B7C1F722}">
      <text>
        <r>
          <rPr>
            <sz val="9"/>
            <color indexed="81"/>
            <rFont val="Tahoma"/>
            <family val="2"/>
          </rPr>
          <t>Account_Balance_MTD(acctdept: {Map!K231})</t>
        </r>
      </text>
    </comment>
    <comment ref="M141" authorId="0" shapeId="0" xr:uid="{85B3708F-D211-4924-A333-F0B8BB9FF3A6}">
      <text>
        <r>
          <rPr>
            <sz val="9"/>
            <color indexed="81"/>
            <rFont val="Tahoma"/>
            <family val="2"/>
          </rPr>
          <t>Account_Balance_MTD(acctdept: {Map!L231})</t>
        </r>
      </text>
    </comment>
    <comment ref="D142" authorId="0" shapeId="0" xr:uid="{C445887B-157A-44EB-9B1E-03EA462E26B5}">
      <text>
        <r>
          <rPr>
            <sz val="9"/>
            <color indexed="81"/>
            <rFont val="Tahoma"/>
            <family val="2"/>
          </rPr>
          <t>Account_Balance_MTD(acctdept: {Map!C232})</t>
        </r>
      </text>
    </comment>
    <comment ref="E142" authorId="0" shapeId="0" xr:uid="{E966B729-9C3E-46C9-ABB1-EA5C29136262}">
      <text>
        <r>
          <rPr>
            <sz val="9"/>
            <color indexed="81"/>
            <rFont val="Tahoma"/>
            <family val="2"/>
          </rPr>
          <t>Account_Balance_MTD(acctdept: {Map!D232})</t>
        </r>
      </text>
    </comment>
    <comment ref="F142" authorId="0" shapeId="0" xr:uid="{C7A79C7A-7188-4423-8F89-7B3B14CDC7F9}">
      <text>
        <r>
          <rPr>
            <sz val="9"/>
            <color indexed="81"/>
            <rFont val="Tahoma"/>
            <family val="2"/>
          </rPr>
          <t>Account_Balance_MTD(acctdept: {Map!E232})</t>
        </r>
      </text>
    </comment>
    <comment ref="G142" authorId="0" shapeId="0" xr:uid="{9A7057D3-D5D3-473B-AEA0-92456EB548C8}">
      <text>
        <r>
          <rPr>
            <sz val="9"/>
            <color indexed="81"/>
            <rFont val="Tahoma"/>
            <family val="2"/>
          </rPr>
          <t>Account_Balance_MTD(acctdept: {Map!F232})</t>
        </r>
      </text>
    </comment>
    <comment ref="H142" authorId="0" shapeId="0" xr:uid="{6BE43A6F-FE28-4460-B0A0-34B1BB0F0F2E}">
      <text>
        <r>
          <rPr>
            <sz val="9"/>
            <color indexed="81"/>
            <rFont val="Tahoma"/>
            <family val="2"/>
          </rPr>
          <t>Account_Balance_MTD(acctdept: {Map!G232})</t>
        </r>
      </text>
    </comment>
    <comment ref="I142" authorId="0" shapeId="0" xr:uid="{6FF51FDE-4138-4683-B1A5-4D5AD95B5EEB}">
      <text>
        <r>
          <rPr>
            <sz val="9"/>
            <color indexed="81"/>
            <rFont val="Tahoma"/>
            <family val="2"/>
          </rPr>
          <t>Account_Balance_MTD(acctdept: {Map!H232})</t>
        </r>
      </text>
    </comment>
    <comment ref="J142" authorId="0" shapeId="0" xr:uid="{556C4715-8014-4E29-9959-DB7E3330105D}">
      <text>
        <r>
          <rPr>
            <sz val="9"/>
            <color indexed="81"/>
            <rFont val="Tahoma"/>
            <family val="2"/>
          </rPr>
          <t>Account_Balance_MTD(acctdept: {Map!I232})</t>
        </r>
      </text>
    </comment>
    <comment ref="K142" authorId="0" shapeId="0" xr:uid="{8FF4516D-42A3-4715-9B5A-46B7DE2ED99C}">
      <text>
        <r>
          <rPr>
            <sz val="9"/>
            <color indexed="81"/>
            <rFont val="Tahoma"/>
            <family val="2"/>
          </rPr>
          <t>Account_Balance_MTD(acctdept: {Map!J232})</t>
        </r>
      </text>
    </comment>
    <comment ref="L142" authorId="0" shapeId="0" xr:uid="{2CD0F669-3A4E-43B3-96A6-BB7318EFEBE3}">
      <text>
        <r>
          <rPr>
            <sz val="9"/>
            <color indexed="81"/>
            <rFont val="Tahoma"/>
            <family val="2"/>
          </rPr>
          <t>Account_Balance_MTD(acctdept: {Map!K232})</t>
        </r>
      </text>
    </comment>
    <comment ref="M142" authorId="0" shapeId="0" xr:uid="{6E31DB5D-89E9-47E2-9E72-A914D9E15A60}">
      <text>
        <r>
          <rPr>
            <sz val="9"/>
            <color indexed="81"/>
            <rFont val="Tahoma"/>
            <family val="2"/>
          </rPr>
          <t>Account_Balance_MTD(acctdept: {Map!L232})</t>
        </r>
      </text>
    </comment>
    <comment ref="D143" authorId="0" shapeId="0" xr:uid="{50A93C2C-3A72-4B7D-BCDB-660C2A35069E}">
      <text>
        <r>
          <rPr>
            <sz val="9"/>
            <color indexed="81"/>
            <rFont val="Tahoma"/>
            <family val="2"/>
          </rPr>
          <t>Account_Balance_MTD(acctdept: {Map!C233})</t>
        </r>
      </text>
    </comment>
    <comment ref="E143" authorId="0" shapeId="0" xr:uid="{FE32C523-22FA-4378-96BF-024081B523CA}">
      <text>
        <r>
          <rPr>
            <sz val="9"/>
            <color indexed="81"/>
            <rFont val="Tahoma"/>
            <family val="2"/>
          </rPr>
          <t>Account_Balance_MTD(acctdept: {Map!D233})</t>
        </r>
      </text>
    </comment>
    <comment ref="F143" authorId="0" shapeId="0" xr:uid="{1AF58FEE-D546-473A-9454-CC8229044A1A}">
      <text>
        <r>
          <rPr>
            <sz val="9"/>
            <color indexed="81"/>
            <rFont val="Tahoma"/>
            <family val="2"/>
          </rPr>
          <t>Account_Balance_MTD(acctdept: {Map!E233})</t>
        </r>
      </text>
    </comment>
    <comment ref="G143" authorId="0" shapeId="0" xr:uid="{8CED2139-9767-4DE0-8DF5-3833AA49630D}">
      <text>
        <r>
          <rPr>
            <sz val="9"/>
            <color indexed="81"/>
            <rFont val="Tahoma"/>
            <family val="2"/>
          </rPr>
          <t>Account_Balance_MTD(acctdept: {Map!F233})</t>
        </r>
      </text>
    </comment>
    <comment ref="H143" authorId="0" shapeId="0" xr:uid="{844524FF-8222-40FB-A2BD-CE02DF236E2F}">
      <text>
        <r>
          <rPr>
            <sz val="9"/>
            <color indexed="81"/>
            <rFont val="Tahoma"/>
            <family val="2"/>
          </rPr>
          <t>Account_Balance_MTD(acctdept: {Map!G233})</t>
        </r>
      </text>
    </comment>
    <comment ref="I143" authorId="0" shapeId="0" xr:uid="{4BE5D8E0-4691-449D-B6ED-D2DEC84964D5}">
      <text>
        <r>
          <rPr>
            <sz val="9"/>
            <color indexed="81"/>
            <rFont val="Tahoma"/>
            <family val="2"/>
          </rPr>
          <t>Account_Balance_MTD(acctdept: {Map!H233})</t>
        </r>
      </text>
    </comment>
    <comment ref="J143" authorId="0" shapeId="0" xr:uid="{82333DC8-74D2-49B2-A37E-16F883DD1776}">
      <text>
        <r>
          <rPr>
            <sz val="9"/>
            <color indexed="81"/>
            <rFont val="Tahoma"/>
            <family val="2"/>
          </rPr>
          <t>Account_Balance_MTD(acctdept: {Map!I233})</t>
        </r>
      </text>
    </comment>
    <comment ref="K143" authorId="0" shapeId="0" xr:uid="{59B7908F-25AD-436A-A4DB-C43F79B7C509}">
      <text>
        <r>
          <rPr>
            <sz val="9"/>
            <color indexed="81"/>
            <rFont val="Tahoma"/>
            <family val="2"/>
          </rPr>
          <t>Account_Balance_MTD(acctdept: {Map!J233})</t>
        </r>
      </text>
    </comment>
    <comment ref="L143" authorId="0" shapeId="0" xr:uid="{E1FE162D-4045-4720-9C81-E612DED91D0A}">
      <text>
        <r>
          <rPr>
            <sz val="9"/>
            <color indexed="81"/>
            <rFont val="Tahoma"/>
            <family val="2"/>
          </rPr>
          <t>Account_Balance_MTD(acctdept: {Map!K233})</t>
        </r>
      </text>
    </comment>
    <comment ref="M143" authorId="0" shapeId="0" xr:uid="{7DA929B6-4CD2-4B7A-B629-62418C6C5AC8}">
      <text>
        <r>
          <rPr>
            <sz val="9"/>
            <color indexed="81"/>
            <rFont val="Tahoma"/>
            <family val="2"/>
          </rPr>
          <t>Account_Balance_MTD(acctdept: {Map!L233})</t>
        </r>
      </text>
    </comment>
    <comment ref="D144" authorId="0" shapeId="0" xr:uid="{3775F33C-7633-4C7E-9E1A-B2EE020D4696}">
      <text>
        <r>
          <rPr>
            <sz val="9"/>
            <color indexed="81"/>
            <rFont val="Tahoma"/>
            <family val="2"/>
          </rPr>
          <t>Account_Balance_MTD(acctdept: {Map!C234})</t>
        </r>
      </text>
    </comment>
    <comment ref="E144" authorId="0" shapeId="0" xr:uid="{56546B19-F0B0-4FDC-8530-0742680AEE34}">
      <text>
        <r>
          <rPr>
            <sz val="9"/>
            <color indexed="81"/>
            <rFont val="Tahoma"/>
            <family val="2"/>
          </rPr>
          <t>Account_Balance_MTD(acctdept: {Map!D234})</t>
        </r>
      </text>
    </comment>
    <comment ref="F144" authorId="0" shapeId="0" xr:uid="{D892D266-7FBE-4A99-9697-14707F7ABBEC}">
      <text>
        <r>
          <rPr>
            <sz val="9"/>
            <color indexed="81"/>
            <rFont val="Tahoma"/>
            <family val="2"/>
          </rPr>
          <t>Account_Balance_MTD(acctdept: {Map!E234})</t>
        </r>
      </text>
    </comment>
    <comment ref="G144" authorId="0" shapeId="0" xr:uid="{AE750FB1-2100-4E30-A1DC-39D72A3B8D73}">
      <text>
        <r>
          <rPr>
            <sz val="9"/>
            <color indexed="81"/>
            <rFont val="Tahoma"/>
            <family val="2"/>
          </rPr>
          <t>Account_Balance_MTD(acctdept: {Map!F234})</t>
        </r>
      </text>
    </comment>
    <comment ref="H144" authorId="0" shapeId="0" xr:uid="{AC856466-2A5A-4E9C-A797-FC7B6BF7AFD0}">
      <text>
        <r>
          <rPr>
            <sz val="9"/>
            <color indexed="81"/>
            <rFont val="Tahoma"/>
            <family val="2"/>
          </rPr>
          <t>Account_Balance_MTD(acctdept: {Map!G234})</t>
        </r>
      </text>
    </comment>
    <comment ref="I144" authorId="0" shapeId="0" xr:uid="{D252FA24-606B-4BB4-957F-E8B13718E2E9}">
      <text>
        <r>
          <rPr>
            <sz val="9"/>
            <color indexed="81"/>
            <rFont val="Tahoma"/>
            <family val="2"/>
          </rPr>
          <t>Account_Balance_MTD(acctdept: {Map!H234})</t>
        </r>
      </text>
    </comment>
    <comment ref="J144" authorId="0" shapeId="0" xr:uid="{97451F7E-1395-4986-B475-743935E933E9}">
      <text>
        <r>
          <rPr>
            <sz val="9"/>
            <color indexed="81"/>
            <rFont val="Tahoma"/>
            <family val="2"/>
          </rPr>
          <t>Account_Balance_MTD(acctdept: {Map!I234})</t>
        </r>
      </text>
    </comment>
    <comment ref="K144" authorId="0" shapeId="0" xr:uid="{6B034639-07BB-4062-AB99-0438E0163D4F}">
      <text>
        <r>
          <rPr>
            <sz val="9"/>
            <color indexed="81"/>
            <rFont val="Tahoma"/>
            <family val="2"/>
          </rPr>
          <t>Account_Balance_MTD(acctdept: {Map!J234})</t>
        </r>
      </text>
    </comment>
    <comment ref="L144" authorId="0" shapeId="0" xr:uid="{39FBBE5F-881B-4199-8E73-B6A6822A4117}">
      <text>
        <r>
          <rPr>
            <sz val="9"/>
            <color indexed="81"/>
            <rFont val="Tahoma"/>
            <family val="2"/>
          </rPr>
          <t>Account_Balance_MTD(acctdept: {Map!K234})</t>
        </r>
      </text>
    </comment>
    <comment ref="M144" authorId="0" shapeId="0" xr:uid="{E026C5A0-BAAB-434E-944E-22973E81B464}">
      <text>
        <r>
          <rPr>
            <sz val="9"/>
            <color indexed="81"/>
            <rFont val="Tahoma"/>
            <family val="2"/>
          </rPr>
          <t>Account_Balance_MTD(acctdept: {Map!L234})</t>
        </r>
      </text>
    </comment>
    <comment ref="D145" authorId="0" shapeId="0" xr:uid="{F0117296-015E-44EE-B297-7CAF0AAB19C3}">
      <text>
        <r>
          <rPr>
            <sz val="9"/>
            <color indexed="81"/>
            <rFont val="Tahoma"/>
            <family val="2"/>
          </rPr>
          <t>Account_Balance_MTD(acctdept: {Map!C235})</t>
        </r>
      </text>
    </comment>
    <comment ref="E145" authorId="0" shapeId="0" xr:uid="{DAE0F421-1A66-41D7-B1B9-484E3697C475}">
      <text>
        <r>
          <rPr>
            <sz val="9"/>
            <color indexed="81"/>
            <rFont val="Tahoma"/>
            <family val="2"/>
          </rPr>
          <t>Account_Balance_MTD(acctdept: {Map!D235})</t>
        </r>
      </text>
    </comment>
    <comment ref="F145" authorId="0" shapeId="0" xr:uid="{52A4934D-4F21-4495-BAD2-347D727E2D1E}">
      <text>
        <r>
          <rPr>
            <sz val="9"/>
            <color indexed="81"/>
            <rFont val="Tahoma"/>
            <family val="2"/>
          </rPr>
          <t>Account_Balance_MTD(acctdept: {Map!E235})</t>
        </r>
      </text>
    </comment>
    <comment ref="G145" authorId="0" shapeId="0" xr:uid="{A7357A07-C3A8-49DE-B644-05D595A614D2}">
      <text>
        <r>
          <rPr>
            <sz val="9"/>
            <color indexed="81"/>
            <rFont val="Tahoma"/>
            <family val="2"/>
          </rPr>
          <t>Account_Balance_MTD(acctdept: {Map!F235})</t>
        </r>
      </text>
    </comment>
    <comment ref="H145" authorId="0" shapeId="0" xr:uid="{EED42B2D-8D4D-493B-B9A3-7F28216D2C19}">
      <text>
        <r>
          <rPr>
            <sz val="9"/>
            <color indexed="81"/>
            <rFont val="Tahoma"/>
            <family val="2"/>
          </rPr>
          <t>Account_Balance_MTD(acctdept: {Map!G235})</t>
        </r>
      </text>
    </comment>
    <comment ref="I145" authorId="0" shapeId="0" xr:uid="{F52F0882-49D1-4875-8802-8E44425F7E08}">
      <text>
        <r>
          <rPr>
            <sz val="9"/>
            <color indexed="81"/>
            <rFont val="Tahoma"/>
            <family val="2"/>
          </rPr>
          <t>Account_Balance_MTD(acctdept: {Map!H235})</t>
        </r>
      </text>
    </comment>
    <comment ref="J145" authorId="0" shapeId="0" xr:uid="{7328CEC0-1C41-44AF-ACEF-EB31C7780B5D}">
      <text>
        <r>
          <rPr>
            <sz val="9"/>
            <color indexed="81"/>
            <rFont val="Tahoma"/>
            <family val="2"/>
          </rPr>
          <t>Account_Balance_MTD(acctdept: {Map!I235})</t>
        </r>
      </text>
    </comment>
    <comment ref="K145" authorId="0" shapeId="0" xr:uid="{83D76C8C-1617-4E60-9513-864FFD4B62DB}">
      <text>
        <r>
          <rPr>
            <sz val="9"/>
            <color indexed="81"/>
            <rFont val="Tahoma"/>
            <family val="2"/>
          </rPr>
          <t>Account_Balance_MTD(acctdept: {Map!J235})</t>
        </r>
      </text>
    </comment>
    <comment ref="L145" authorId="0" shapeId="0" xr:uid="{512C4002-11BD-4BD2-97FD-2B6AFBF7A969}">
      <text>
        <r>
          <rPr>
            <sz val="9"/>
            <color indexed="81"/>
            <rFont val="Tahoma"/>
            <family val="2"/>
          </rPr>
          <t>Account_Balance_MTD(acctdept: {Map!K235})</t>
        </r>
      </text>
    </comment>
    <comment ref="M145" authorId="0" shapeId="0" xr:uid="{174840D1-8253-4C4B-B62B-9FB119D5640E}">
      <text>
        <r>
          <rPr>
            <sz val="9"/>
            <color indexed="81"/>
            <rFont val="Tahoma"/>
            <family val="2"/>
          </rPr>
          <t>Account_Balance_MTD(acctdept: {Map!L235})</t>
        </r>
      </text>
    </comment>
    <comment ref="D146" authorId="0" shapeId="0" xr:uid="{CB1F7F42-EDED-4CCB-8D70-124715D01AF0}">
      <text>
        <r>
          <rPr>
            <sz val="9"/>
            <color indexed="81"/>
            <rFont val="Tahoma"/>
            <family val="2"/>
          </rPr>
          <t>Account_Balance_MTD(acctdept: {Map!C236})</t>
        </r>
      </text>
    </comment>
    <comment ref="E146" authorId="0" shapeId="0" xr:uid="{E281BA3F-0AF1-46EC-BEFA-F68C21AE1512}">
      <text>
        <r>
          <rPr>
            <sz val="9"/>
            <color indexed="81"/>
            <rFont val="Tahoma"/>
            <family val="2"/>
          </rPr>
          <t>Account_Balance_MTD(acctdept: {Map!D236})</t>
        </r>
      </text>
    </comment>
    <comment ref="F146" authorId="0" shapeId="0" xr:uid="{8240B5BD-650B-4C8F-A869-607F131D297C}">
      <text>
        <r>
          <rPr>
            <sz val="9"/>
            <color indexed="81"/>
            <rFont val="Tahoma"/>
            <family val="2"/>
          </rPr>
          <t>Account_Balance_MTD(acctdept: {Map!E236})</t>
        </r>
      </text>
    </comment>
    <comment ref="G146" authorId="0" shapeId="0" xr:uid="{8878A0EB-F26A-48E3-B819-A3FF5CAC032D}">
      <text>
        <r>
          <rPr>
            <sz val="9"/>
            <color indexed="81"/>
            <rFont val="Tahoma"/>
            <family val="2"/>
          </rPr>
          <t>Account_Balance_MTD(acctdept: {Map!F236})</t>
        </r>
      </text>
    </comment>
    <comment ref="H146" authorId="0" shapeId="0" xr:uid="{B6A69C88-35C0-4184-AB0A-E7BABF0CF695}">
      <text>
        <r>
          <rPr>
            <sz val="9"/>
            <color indexed="81"/>
            <rFont val="Tahoma"/>
            <family val="2"/>
          </rPr>
          <t>Account_Balance_MTD(acctdept: {Map!G236})</t>
        </r>
      </text>
    </comment>
    <comment ref="I146" authorId="0" shapeId="0" xr:uid="{99312A31-CFFB-4574-9FC3-B570741B2B23}">
      <text>
        <r>
          <rPr>
            <sz val="9"/>
            <color indexed="81"/>
            <rFont val="Tahoma"/>
            <family val="2"/>
          </rPr>
          <t>Account_Balance_MTD(acctdept: {Map!H236})</t>
        </r>
      </text>
    </comment>
    <comment ref="J146" authorId="0" shapeId="0" xr:uid="{8B867003-AACE-4125-B246-ABA43EAE383C}">
      <text>
        <r>
          <rPr>
            <sz val="9"/>
            <color indexed="81"/>
            <rFont val="Tahoma"/>
            <family val="2"/>
          </rPr>
          <t>Account_Balance_MTD(acctdept: {Map!I236})</t>
        </r>
      </text>
    </comment>
    <comment ref="K146" authorId="0" shapeId="0" xr:uid="{563DC824-B67B-4DCC-BE03-74F5E7C1D4F6}">
      <text>
        <r>
          <rPr>
            <sz val="9"/>
            <color indexed="81"/>
            <rFont val="Tahoma"/>
            <family val="2"/>
          </rPr>
          <t>Account_Balance_MTD(acctdept: {Map!J236})</t>
        </r>
      </text>
    </comment>
    <comment ref="L146" authorId="0" shapeId="0" xr:uid="{A0224150-B81A-404B-9BCB-6F0AFA68CBBB}">
      <text>
        <r>
          <rPr>
            <sz val="9"/>
            <color indexed="81"/>
            <rFont val="Tahoma"/>
            <family val="2"/>
          </rPr>
          <t>Account_Balance_MTD(acctdept: {Map!K236})</t>
        </r>
      </text>
    </comment>
    <comment ref="M146" authorId="0" shapeId="0" xr:uid="{E6B0138E-011C-45A6-BBFA-4C4965774940}">
      <text>
        <r>
          <rPr>
            <sz val="9"/>
            <color indexed="81"/>
            <rFont val="Tahoma"/>
            <family val="2"/>
          </rPr>
          <t>Account_Balance_MTD(acctdept: {Map!L236})</t>
        </r>
      </text>
    </comment>
    <comment ref="D147" authorId="0" shapeId="0" xr:uid="{B488D2A6-0F50-4C52-B79B-445AFF9F6857}">
      <text>
        <r>
          <rPr>
            <sz val="9"/>
            <color indexed="81"/>
            <rFont val="Tahoma"/>
            <family val="2"/>
          </rPr>
          <t>Account_Balance_MTD(acctdept: {Map!C237})</t>
        </r>
      </text>
    </comment>
    <comment ref="E147" authorId="0" shapeId="0" xr:uid="{FBC42D97-DF07-4E83-8B0F-134607EF30CE}">
      <text>
        <r>
          <rPr>
            <sz val="9"/>
            <color indexed="81"/>
            <rFont val="Tahoma"/>
            <family val="2"/>
          </rPr>
          <t>Account_Balance_MTD(acctdept: {Map!D237})</t>
        </r>
      </text>
    </comment>
    <comment ref="F147" authorId="0" shapeId="0" xr:uid="{51FBB4C5-E828-48EA-B36F-B35FFD8CCF30}">
      <text>
        <r>
          <rPr>
            <sz val="9"/>
            <color indexed="81"/>
            <rFont val="Tahoma"/>
            <family val="2"/>
          </rPr>
          <t>Account_Balance_MTD(acctdept: {Map!E237})</t>
        </r>
      </text>
    </comment>
    <comment ref="G147" authorId="0" shapeId="0" xr:uid="{B86ABD45-5FDC-4BD2-A3F2-5FFE12A3530C}">
      <text>
        <r>
          <rPr>
            <sz val="9"/>
            <color indexed="81"/>
            <rFont val="Tahoma"/>
            <family val="2"/>
          </rPr>
          <t>Account_Balance_MTD(acctdept: {Map!F237})</t>
        </r>
      </text>
    </comment>
    <comment ref="H147" authorId="0" shapeId="0" xr:uid="{CE152179-CC13-4593-B92D-6837D7955B71}">
      <text>
        <r>
          <rPr>
            <sz val="9"/>
            <color indexed="81"/>
            <rFont val="Tahoma"/>
            <family val="2"/>
          </rPr>
          <t>Account_Balance_MTD(acctdept: {Map!G237})</t>
        </r>
      </text>
    </comment>
    <comment ref="I147" authorId="0" shapeId="0" xr:uid="{8B2671AA-3BCE-466F-A386-7158D332F2AB}">
      <text>
        <r>
          <rPr>
            <sz val="9"/>
            <color indexed="81"/>
            <rFont val="Tahoma"/>
            <family val="2"/>
          </rPr>
          <t>Account_Balance_MTD(acctdept: {Map!H237})</t>
        </r>
      </text>
    </comment>
    <comment ref="J147" authorId="0" shapeId="0" xr:uid="{55D34A0E-03A0-4F48-9801-9459B3A336E6}">
      <text>
        <r>
          <rPr>
            <sz val="9"/>
            <color indexed="81"/>
            <rFont val="Tahoma"/>
            <family val="2"/>
          </rPr>
          <t>Account_Balance_MTD(acctdept: {Map!I237})</t>
        </r>
      </text>
    </comment>
    <comment ref="K147" authorId="0" shapeId="0" xr:uid="{F8953E7A-7379-4FBD-91AA-4EFC2EC1312D}">
      <text>
        <r>
          <rPr>
            <sz val="9"/>
            <color indexed="81"/>
            <rFont val="Tahoma"/>
            <family val="2"/>
          </rPr>
          <t>Account_Balance_MTD(acctdept: {Map!J237})</t>
        </r>
      </text>
    </comment>
    <comment ref="L147" authorId="0" shapeId="0" xr:uid="{6FC35315-38E7-4768-ADCD-28218A453401}">
      <text>
        <r>
          <rPr>
            <sz val="9"/>
            <color indexed="81"/>
            <rFont val="Tahoma"/>
            <family val="2"/>
          </rPr>
          <t>Account_Balance_MTD(acctdept: {Map!K237})</t>
        </r>
      </text>
    </comment>
    <comment ref="M147" authorId="0" shapeId="0" xr:uid="{E369E72D-3B47-4AB0-AEA5-EA5C4D88DEBD}">
      <text>
        <r>
          <rPr>
            <sz val="9"/>
            <color indexed="81"/>
            <rFont val="Tahoma"/>
            <family val="2"/>
          </rPr>
          <t>Account_Balance_MTD(acctdept: {Map!L237})</t>
        </r>
      </text>
    </comment>
    <comment ref="D148" authorId="0" shapeId="0" xr:uid="{5A1C46B4-308E-477E-B9DF-5121099D7D78}">
      <text>
        <r>
          <rPr>
            <sz val="9"/>
            <color indexed="81"/>
            <rFont val="Tahoma"/>
            <family val="2"/>
          </rPr>
          <t>Account_Balance_MTD(acctdept: {Map!C238})</t>
        </r>
      </text>
    </comment>
    <comment ref="E148" authorId="0" shapeId="0" xr:uid="{EE7756F3-6017-4672-BBFF-84AA5BE5868F}">
      <text>
        <r>
          <rPr>
            <sz val="9"/>
            <color indexed="81"/>
            <rFont val="Tahoma"/>
            <family val="2"/>
          </rPr>
          <t>Account_Balance_MTD(acctdept: {Map!D238})</t>
        </r>
      </text>
    </comment>
    <comment ref="F148" authorId="0" shapeId="0" xr:uid="{5DC3D7B5-ACAA-47DF-8A88-FD65DD4CA83C}">
      <text>
        <r>
          <rPr>
            <sz val="9"/>
            <color indexed="81"/>
            <rFont val="Tahoma"/>
            <family val="2"/>
          </rPr>
          <t>Account_Balance_MTD(acctdept: {Map!E238})</t>
        </r>
      </text>
    </comment>
    <comment ref="G148" authorId="0" shapeId="0" xr:uid="{EF5AF267-4C46-40DA-AE02-F090DD74D437}">
      <text>
        <r>
          <rPr>
            <sz val="9"/>
            <color indexed="81"/>
            <rFont val="Tahoma"/>
            <family val="2"/>
          </rPr>
          <t>Account_Balance_MTD(acctdept: {Map!F238})</t>
        </r>
      </text>
    </comment>
    <comment ref="H148" authorId="0" shapeId="0" xr:uid="{76A0C947-3D46-43C3-A660-3579B38F6AEB}">
      <text>
        <r>
          <rPr>
            <sz val="9"/>
            <color indexed="81"/>
            <rFont val="Tahoma"/>
            <family val="2"/>
          </rPr>
          <t>Account_Balance_MTD(acctdept: {Map!G238})</t>
        </r>
      </text>
    </comment>
    <comment ref="I148" authorId="0" shapeId="0" xr:uid="{013BA3D5-4FC7-4582-A504-75EBF01B333E}">
      <text>
        <r>
          <rPr>
            <sz val="9"/>
            <color indexed="81"/>
            <rFont val="Tahoma"/>
            <family val="2"/>
          </rPr>
          <t>Account_Balance_MTD(acctdept: {Map!H238})</t>
        </r>
      </text>
    </comment>
    <comment ref="J148" authorId="0" shapeId="0" xr:uid="{905626F6-3856-4D23-B665-40CF3463F291}">
      <text>
        <r>
          <rPr>
            <sz val="9"/>
            <color indexed="81"/>
            <rFont val="Tahoma"/>
            <family val="2"/>
          </rPr>
          <t>Account_Balance_MTD(acctdept: {Map!I238})</t>
        </r>
      </text>
    </comment>
    <comment ref="K148" authorId="0" shapeId="0" xr:uid="{125CCE7C-3B9B-4F9A-A557-A9577B9EDC08}">
      <text>
        <r>
          <rPr>
            <sz val="9"/>
            <color indexed="81"/>
            <rFont val="Tahoma"/>
            <family val="2"/>
          </rPr>
          <t>Account_Balance_MTD(acctdept: {Map!J238})</t>
        </r>
      </text>
    </comment>
    <comment ref="L148" authorId="0" shapeId="0" xr:uid="{92CDA735-0332-494C-BCB2-6C991E3BB00A}">
      <text>
        <r>
          <rPr>
            <sz val="9"/>
            <color indexed="81"/>
            <rFont val="Tahoma"/>
            <family val="2"/>
          </rPr>
          <t>Account_Balance_MTD(acctdept: {Map!K238})</t>
        </r>
      </text>
    </comment>
    <comment ref="M148" authorId="0" shapeId="0" xr:uid="{39DA2AD4-20DE-4930-9FAD-0ECE1065FB87}">
      <text>
        <r>
          <rPr>
            <sz val="9"/>
            <color indexed="81"/>
            <rFont val="Tahoma"/>
            <family val="2"/>
          </rPr>
          <t>Account_Balance_MTD(acctdept: {Map!L238})</t>
        </r>
      </text>
    </comment>
    <comment ref="D149" authorId="0" shapeId="0" xr:uid="{C874C858-4DED-4BDA-9765-DF6552586815}">
      <text>
        <r>
          <rPr>
            <sz val="9"/>
            <color indexed="81"/>
            <rFont val="Tahoma"/>
            <family val="2"/>
          </rPr>
          <t>Account_Balance_MTD(acctdept: {Map!C239})</t>
        </r>
      </text>
    </comment>
    <comment ref="E149" authorId="0" shapeId="0" xr:uid="{D873602B-0ACD-424F-B488-F439183C9D46}">
      <text>
        <r>
          <rPr>
            <sz val="9"/>
            <color indexed="81"/>
            <rFont val="Tahoma"/>
            <family val="2"/>
          </rPr>
          <t>Account_Balance_MTD(acctdept: {Map!D239})</t>
        </r>
      </text>
    </comment>
    <comment ref="F149" authorId="0" shapeId="0" xr:uid="{59782300-DD62-4A0E-8259-0BE5CD237363}">
      <text>
        <r>
          <rPr>
            <sz val="9"/>
            <color indexed="81"/>
            <rFont val="Tahoma"/>
            <family val="2"/>
          </rPr>
          <t>Account_Balance_MTD(acctdept: {Map!E239})</t>
        </r>
      </text>
    </comment>
    <comment ref="G149" authorId="0" shapeId="0" xr:uid="{5979D7F8-586C-442D-BB1D-1B202A5D3031}">
      <text>
        <r>
          <rPr>
            <sz val="9"/>
            <color indexed="81"/>
            <rFont val="Tahoma"/>
            <family val="2"/>
          </rPr>
          <t>Account_Balance_MTD(acctdept: {Map!F239})</t>
        </r>
      </text>
    </comment>
    <comment ref="H149" authorId="0" shapeId="0" xr:uid="{B94BB6B2-FAA0-46FC-A9ED-379CDD91E8A8}">
      <text>
        <r>
          <rPr>
            <sz val="9"/>
            <color indexed="81"/>
            <rFont val="Tahoma"/>
            <family val="2"/>
          </rPr>
          <t>Account_Balance_MTD(acctdept: {Map!G239})</t>
        </r>
      </text>
    </comment>
    <comment ref="I149" authorId="0" shapeId="0" xr:uid="{831B8C1B-9787-45A5-ADE8-CD783BF6DCFF}">
      <text>
        <r>
          <rPr>
            <sz val="9"/>
            <color indexed="81"/>
            <rFont val="Tahoma"/>
            <family val="2"/>
          </rPr>
          <t>Account_Balance_MTD(acctdept: {Map!H239})</t>
        </r>
      </text>
    </comment>
    <comment ref="J149" authorId="0" shapeId="0" xr:uid="{56AA4790-F1D1-4F2A-AA2A-A3DD424ED1D5}">
      <text>
        <r>
          <rPr>
            <sz val="9"/>
            <color indexed="81"/>
            <rFont val="Tahoma"/>
            <family val="2"/>
          </rPr>
          <t>Account_Balance_MTD(acctdept: {Map!I239})</t>
        </r>
      </text>
    </comment>
    <comment ref="K149" authorId="0" shapeId="0" xr:uid="{D84E2510-FE3B-4071-877D-9EB3ABAFDDFF}">
      <text>
        <r>
          <rPr>
            <sz val="9"/>
            <color indexed="81"/>
            <rFont val="Tahoma"/>
            <family val="2"/>
          </rPr>
          <t>Account_Balance_MTD(acctdept: {Map!J239})</t>
        </r>
      </text>
    </comment>
    <comment ref="L149" authorId="0" shapeId="0" xr:uid="{63E4930B-94E3-47C4-9C3C-2C296DE7913E}">
      <text>
        <r>
          <rPr>
            <sz val="9"/>
            <color indexed="81"/>
            <rFont val="Tahoma"/>
            <family val="2"/>
          </rPr>
          <t>Account_Balance_MTD(acctdept: {Map!K239})</t>
        </r>
      </text>
    </comment>
    <comment ref="M149" authorId="0" shapeId="0" xr:uid="{7A4744B0-3B87-4D3A-BC5D-102ABFCCCBEC}">
      <text>
        <r>
          <rPr>
            <sz val="9"/>
            <color indexed="81"/>
            <rFont val="Tahoma"/>
            <family val="2"/>
          </rPr>
          <t>Account_Balance_MTD(acctdept: {Map!L239})</t>
        </r>
      </text>
    </comment>
    <comment ref="D150" authorId="0" shapeId="0" xr:uid="{72838633-5FE2-49F0-A504-BA352ABA399B}">
      <text>
        <r>
          <rPr>
            <sz val="9"/>
            <color indexed="81"/>
            <rFont val="Tahoma"/>
            <family val="2"/>
          </rPr>
          <t>Account_Balance_MTD(acctdept: {Map!C240})</t>
        </r>
      </text>
    </comment>
    <comment ref="E150" authorId="0" shapeId="0" xr:uid="{3FF83612-0B7E-46C2-AEA7-2F0A9136503E}">
      <text>
        <r>
          <rPr>
            <sz val="9"/>
            <color indexed="81"/>
            <rFont val="Tahoma"/>
            <family val="2"/>
          </rPr>
          <t>Account_Balance_MTD(acctdept: {Map!D240})</t>
        </r>
      </text>
    </comment>
    <comment ref="F150" authorId="0" shapeId="0" xr:uid="{45EC1E1C-3FB3-4FB5-A5EA-F8CC667C4737}">
      <text>
        <r>
          <rPr>
            <sz val="9"/>
            <color indexed="81"/>
            <rFont val="Tahoma"/>
            <family val="2"/>
          </rPr>
          <t>Account_Balance_MTD(acctdept: {Map!E240})</t>
        </r>
      </text>
    </comment>
    <comment ref="G150" authorId="0" shapeId="0" xr:uid="{3A42C5D2-EF1B-447F-8398-AB32DAD921A4}">
      <text>
        <r>
          <rPr>
            <sz val="9"/>
            <color indexed="81"/>
            <rFont val="Tahoma"/>
            <family val="2"/>
          </rPr>
          <t>Account_Balance_MTD(acctdept: {Map!F240})</t>
        </r>
      </text>
    </comment>
    <comment ref="H150" authorId="0" shapeId="0" xr:uid="{C5DE5744-A79B-4A7C-90BE-68ADE788E905}">
      <text>
        <r>
          <rPr>
            <sz val="9"/>
            <color indexed="81"/>
            <rFont val="Tahoma"/>
            <family val="2"/>
          </rPr>
          <t>Account_Balance_MTD(acctdept: {Map!G240})</t>
        </r>
      </text>
    </comment>
    <comment ref="I150" authorId="0" shapeId="0" xr:uid="{470A85F1-A07C-4850-A1E8-0B3049436D6E}">
      <text>
        <r>
          <rPr>
            <sz val="9"/>
            <color indexed="81"/>
            <rFont val="Tahoma"/>
            <family val="2"/>
          </rPr>
          <t>Account_Balance_MTD(acctdept: {Map!H240})</t>
        </r>
      </text>
    </comment>
    <comment ref="J150" authorId="0" shapeId="0" xr:uid="{F4B040C3-6399-464E-BF3E-96699A48504A}">
      <text>
        <r>
          <rPr>
            <sz val="9"/>
            <color indexed="81"/>
            <rFont val="Tahoma"/>
            <family val="2"/>
          </rPr>
          <t>Account_Balance_MTD(acctdept: {Map!I240})</t>
        </r>
      </text>
    </comment>
    <comment ref="K150" authorId="0" shapeId="0" xr:uid="{5EA8EDBB-231A-44D1-86C3-9C585384325E}">
      <text>
        <r>
          <rPr>
            <sz val="9"/>
            <color indexed="81"/>
            <rFont val="Tahoma"/>
            <family val="2"/>
          </rPr>
          <t>Account_Balance_MTD(acctdept: {Map!J240})</t>
        </r>
      </text>
    </comment>
    <comment ref="L150" authorId="0" shapeId="0" xr:uid="{C56275DE-A054-4E34-ACF9-2BBAE4EB9285}">
      <text>
        <r>
          <rPr>
            <sz val="9"/>
            <color indexed="81"/>
            <rFont val="Tahoma"/>
            <family val="2"/>
          </rPr>
          <t>Account_Balance_MTD(acctdept: {Map!K240})</t>
        </r>
      </text>
    </comment>
    <comment ref="M150" authorId="0" shapeId="0" xr:uid="{76A044BF-D373-47BA-ADC4-B93C011303EB}">
      <text>
        <r>
          <rPr>
            <sz val="9"/>
            <color indexed="81"/>
            <rFont val="Tahoma"/>
            <family val="2"/>
          </rPr>
          <t>Account_Balance_MTD(acctdept: {Map!L240})</t>
        </r>
      </text>
    </comment>
    <comment ref="D151" authorId="0" shapeId="0" xr:uid="{9E356898-BFA1-41D0-9F0C-9B5936F7816B}">
      <text>
        <r>
          <rPr>
            <sz val="9"/>
            <color indexed="81"/>
            <rFont val="Tahoma"/>
            <family val="2"/>
          </rPr>
          <t>Account_Balance_MTD(acctdept: {Map!C241})</t>
        </r>
      </text>
    </comment>
    <comment ref="E151" authorId="0" shapeId="0" xr:uid="{09F41BEB-66F2-41D3-A071-72CF42B67375}">
      <text>
        <r>
          <rPr>
            <sz val="9"/>
            <color indexed="81"/>
            <rFont val="Tahoma"/>
            <family val="2"/>
          </rPr>
          <t>Account_Balance_MTD(acctdept: {Map!D241})</t>
        </r>
      </text>
    </comment>
    <comment ref="F151" authorId="0" shapeId="0" xr:uid="{DBDEB4E8-BE40-4C5E-94C1-D5F36D93E8D4}">
      <text>
        <r>
          <rPr>
            <sz val="9"/>
            <color indexed="81"/>
            <rFont val="Tahoma"/>
            <family val="2"/>
          </rPr>
          <t>Account_Balance_MTD(acctdept: {Map!E241})</t>
        </r>
      </text>
    </comment>
    <comment ref="G151" authorId="0" shapeId="0" xr:uid="{53141DAF-59DB-4A88-9F69-11E3037F1C17}">
      <text>
        <r>
          <rPr>
            <sz val="9"/>
            <color indexed="81"/>
            <rFont val="Tahoma"/>
            <family val="2"/>
          </rPr>
          <t>Account_Balance_MTD(acctdept: {Map!F241})</t>
        </r>
      </text>
    </comment>
    <comment ref="H151" authorId="0" shapeId="0" xr:uid="{F8419A7A-A6A0-4834-BEDF-0F160FA5D1DC}">
      <text>
        <r>
          <rPr>
            <sz val="9"/>
            <color indexed="81"/>
            <rFont val="Tahoma"/>
            <family val="2"/>
          </rPr>
          <t>Account_Balance_MTD(acctdept: {Map!G241})</t>
        </r>
      </text>
    </comment>
    <comment ref="I151" authorId="0" shapeId="0" xr:uid="{02B34B26-39E4-493E-AA1F-298A9D2599AA}">
      <text>
        <r>
          <rPr>
            <sz val="9"/>
            <color indexed="81"/>
            <rFont val="Tahoma"/>
            <family val="2"/>
          </rPr>
          <t>Account_Balance_MTD(acctdept: {Map!H241})</t>
        </r>
      </text>
    </comment>
    <comment ref="J151" authorId="0" shapeId="0" xr:uid="{A0D451B3-1AED-4881-938C-D1A8C0BF0B51}">
      <text>
        <r>
          <rPr>
            <sz val="9"/>
            <color indexed="81"/>
            <rFont val="Tahoma"/>
            <family val="2"/>
          </rPr>
          <t>Account_Balance_MTD(acctdept: {Map!I241})</t>
        </r>
      </text>
    </comment>
    <comment ref="K151" authorId="0" shapeId="0" xr:uid="{30EF3BB4-EDE9-422F-8331-AC6E96281431}">
      <text>
        <r>
          <rPr>
            <sz val="9"/>
            <color indexed="81"/>
            <rFont val="Tahoma"/>
            <family val="2"/>
          </rPr>
          <t>Account_Balance_MTD(acctdept: {Map!J241})</t>
        </r>
      </text>
    </comment>
    <comment ref="L151" authorId="0" shapeId="0" xr:uid="{8E3740C6-64F4-42AE-944A-5E8E63662CE6}">
      <text>
        <r>
          <rPr>
            <sz val="9"/>
            <color indexed="81"/>
            <rFont val="Tahoma"/>
            <family val="2"/>
          </rPr>
          <t>Account_Balance_MTD(acctdept: {Map!K241})</t>
        </r>
      </text>
    </comment>
    <comment ref="M151" authorId="0" shapeId="0" xr:uid="{964EAEB6-8148-46F9-A8A1-68B03A948260}">
      <text>
        <r>
          <rPr>
            <sz val="9"/>
            <color indexed="81"/>
            <rFont val="Tahoma"/>
            <family val="2"/>
          </rPr>
          <t>Account_Balance_MTD(acctdept: {Map!L241})</t>
        </r>
      </text>
    </comment>
    <comment ref="D152" authorId="0" shapeId="0" xr:uid="{EBE8B9A9-F528-40E5-88B9-5632AC89A7F6}">
      <text>
        <r>
          <rPr>
            <sz val="9"/>
            <color indexed="81"/>
            <rFont val="Tahoma"/>
            <family val="2"/>
          </rPr>
          <t>Account_Balance_MTD(acctdept: {Map!C242})</t>
        </r>
      </text>
    </comment>
    <comment ref="E152" authorId="0" shapeId="0" xr:uid="{2D4C34C4-B096-41DD-9526-0A61C9548D0F}">
      <text>
        <r>
          <rPr>
            <sz val="9"/>
            <color indexed="81"/>
            <rFont val="Tahoma"/>
            <family val="2"/>
          </rPr>
          <t>Account_Balance_MTD(acctdept: {Map!D242})</t>
        </r>
      </text>
    </comment>
    <comment ref="F152" authorId="0" shapeId="0" xr:uid="{C6C22A42-20E4-477B-8672-3B20B4FA7F9D}">
      <text>
        <r>
          <rPr>
            <sz val="9"/>
            <color indexed="81"/>
            <rFont val="Tahoma"/>
            <family val="2"/>
          </rPr>
          <t>Account_Balance_MTD(acctdept: {Map!E242})</t>
        </r>
      </text>
    </comment>
    <comment ref="G152" authorId="0" shapeId="0" xr:uid="{B767AB57-CEB4-4D9E-9C95-CB3DAEFD0377}">
      <text>
        <r>
          <rPr>
            <sz val="9"/>
            <color indexed="81"/>
            <rFont val="Tahoma"/>
            <family val="2"/>
          </rPr>
          <t>Account_Balance_MTD(acctdept: {Map!F242})</t>
        </r>
      </text>
    </comment>
    <comment ref="H152" authorId="0" shapeId="0" xr:uid="{28812422-2B89-40BC-ADFA-9DFD3E0BA91D}">
      <text>
        <r>
          <rPr>
            <sz val="9"/>
            <color indexed="81"/>
            <rFont val="Tahoma"/>
            <family val="2"/>
          </rPr>
          <t>Account_Balance_MTD(acctdept: {Map!G242})</t>
        </r>
      </text>
    </comment>
    <comment ref="I152" authorId="0" shapeId="0" xr:uid="{1B39FFF2-2A0B-4781-8DBE-9A2012070D02}">
      <text>
        <r>
          <rPr>
            <sz val="9"/>
            <color indexed="81"/>
            <rFont val="Tahoma"/>
            <family val="2"/>
          </rPr>
          <t>Account_Balance_MTD(acctdept: {Map!H242})</t>
        </r>
      </text>
    </comment>
    <comment ref="J152" authorId="0" shapeId="0" xr:uid="{DAC2EA04-984E-4F7D-94BA-580C4E0ECFE0}">
      <text>
        <r>
          <rPr>
            <sz val="9"/>
            <color indexed="81"/>
            <rFont val="Tahoma"/>
            <family val="2"/>
          </rPr>
          <t>Account_Balance_MTD(acctdept: {Map!I242})</t>
        </r>
      </text>
    </comment>
    <comment ref="K152" authorId="0" shapeId="0" xr:uid="{56E2FAC1-5090-405B-925E-410BA87A7CA5}">
      <text>
        <r>
          <rPr>
            <sz val="9"/>
            <color indexed="81"/>
            <rFont val="Tahoma"/>
            <family val="2"/>
          </rPr>
          <t>Account_Balance_MTD(acctdept: {Map!J242})</t>
        </r>
      </text>
    </comment>
    <comment ref="L152" authorId="0" shapeId="0" xr:uid="{5B073C5B-FB86-4674-843E-5EB6C48F74A7}">
      <text>
        <r>
          <rPr>
            <sz val="9"/>
            <color indexed="81"/>
            <rFont val="Tahoma"/>
            <family val="2"/>
          </rPr>
          <t>Account_Balance_MTD(acctdept: {Map!K242})</t>
        </r>
      </text>
    </comment>
    <comment ref="M152" authorId="0" shapeId="0" xr:uid="{D2334AA6-1B43-4FBA-9186-75763D0C77DB}">
      <text>
        <r>
          <rPr>
            <sz val="9"/>
            <color indexed="81"/>
            <rFont val="Tahoma"/>
            <family val="2"/>
          </rPr>
          <t>Account_Balance_MTD(acctdept: {Map!L242})</t>
        </r>
      </text>
    </comment>
    <comment ref="D153" authorId="0" shapeId="0" xr:uid="{D1F8C1CA-6750-429A-AD74-D4F58EA2EC71}">
      <text>
        <r>
          <rPr>
            <sz val="9"/>
            <color indexed="81"/>
            <rFont val="Tahoma"/>
            <family val="2"/>
          </rPr>
          <t>Account_Balance_MTD(acctdept: {Map!C243})</t>
        </r>
      </text>
    </comment>
    <comment ref="E153" authorId="0" shapeId="0" xr:uid="{404D50CA-64CD-432A-B211-DD81EEB508A4}">
      <text>
        <r>
          <rPr>
            <sz val="9"/>
            <color indexed="81"/>
            <rFont val="Tahoma"/>
            <family val="2"/>
          </rPr>
          <t>Account_Balance_MTD(acctdept: {Map!D243})</t>
        </r>
      </text>
    </comment>
    <comment ref="F153" authorId="0" shapeId="0" xr:uid="{0F0E67BA-839F-42FB-863D-9C5C7DD7A210}">
      <text>
        <r>
          <rPr>
            <sz val="9"/>
            <color indexed="81"/>
            <rFont val="Tahoma"/>
            <family val="2"/>
          </rPr>
          <t>Account_Balance_MTD(acctdept: {Map!E243})</t>
        </r>
      </text>
    </comment>
    <comment ref="G153" authorId="0" shapeId="0" xr:uid="{0BCE7153-B0E9-45C9-9E7B-7ACC43CC406F}">
      <text>
        <r>
          <rPr>
            <sz val="9"/>
            <color indexed="81"/>
            <rFont val="Tahoma"/>
            <family val="2"/>
          </rPr>
          <t>Account_Balance_MTD(acctdept: {Map!F243})</t>
        </r>
      </text>
    </comment>
    <comment ref="H153" authorId="0" shapeId="0" xr:uid="{587BEDC9-1436-47D3-BFE8-EF937E677ABD}">
      <text>
        <r>
          <rPr>
            <sz val="9"/>
            <color indexed="81"/>
            <rFont val="Tahoma"/>
            <family val="2"/>
          </rPr>
          <t>Account_Balance_MTD(acctdept: {Map!G243})</t>
        </r>
      </text>
    </comment>
    <comment ref="I153" authorId="0" shapeId="0" xr:uid="{CE5B01D9-588E-41C8-A114-29A5FCB1249D}">
      <text>
        <r>
          <rPr>
            <sz val="9"/>
            <color indexed="81"/>
            <rFont val="Tahoma"/>
            <family val="2"/>
          </rPr>
          <t>Account_Balance_MTD(acctdept: {Map!H243})</t>
        </r>
      </text>
    </comment>
    <comment ref="J153" authorId="0" shapeId="0" xr:uid="{09FA2883-B3C0-4DEE-A9F9-FF3DB3FB33B1}">
      <text>
        <r>
          <rPr>
            <sz val="9"/>
            <color indexed="81"/>
            <rFont val="Tahoma"/>
            <family val="2"/>
          </rPr>
          <t>Account_Balance_MTD(acctdept: {Map!I243})</t>
        </r>
      </text>
    </comment>
    <comment ref="K153" authorId="0" shapeId="0" xr:uid="{735C43AF-68BA-46A1-ABEF-0B7078DAB37E}">
      <text>
        <r>
          <rPr>
            <sz val="9"/>
            <color indexed="81"/>
            <rFont val="Tahoma"/>
            <family val="2"/>
          </rPr>
          <t>Account_Balance_MTD(acctdept: {Map!J243})</t>
        </r>
      </text>
    </comment>
    <comment ref="L153" authorId="0" shapeId="0" xr:uid="{C31C2BC8-EB79-45A9-9A02-F4E77BC9B2D2}">
      <text>
        <r>
          <rPr>
            <sz val="9"/>
            <color indexed="81"/>
            <rFont val="Tahoma"/>
            <family val="2"/>
          </rPr>
          <t>Account_Balance_MTD(acctdept: {Map!K243})</t>
        </r>
      </text>
    </comment>
    <comment ref="M153" authorId="0" shapeId="0" xr:uid="{1F7BE852-2260-4581-96BA-8A4AA4CE9F01}">
      <text>
        <r>
          <rPr>
            <sz val="9"/>
            <color indexed="81"/>
            <rFont val="Tahoma"/>
            <family val="2"/>
          </rPr>
          <t>Account_Balance_MTD(acctdept: {Map!L243})</t>
        </r>
      </text>
    </comment>
    <comment ref="D154" authorId="0" shapeId="0" xr:uid="{E3B7E322-DEA5-4BC9-86AF-FE5CE6BA6560}">
      <text>
        <r>
          <rPr>
            <sz val="9"/>
            <color indexed="81"/>
            <rFont val="Tahoma"/>
            <family val="2"/>
          </rPr>
          <t>Account_Balance_MTD(acctdept: {Map!C244})</t>
        </r>
      </text>
    </comment>
    <comment ref="E154" authorId="0" shapeId="0" xr:uid="{9238B440-9890-4540-BA73-C22B497FA413}">
      <text>
        <r>
          <rPr>
            <sz val="9"/>
            <color indexed="81"/>
            <rFont val="Tahoma"/>
            <family val="2"/>
          </rPr>
          <t>Account_Balance_MTD(acctdept: {Map!D244})</t>
        </r>
      </text>
    </comment>
    <comment ref="F154" authorId="0" shapeId="0" xr:uid="{6200780F-A31C-4FAD-BE52-A881C44CEA86}">
      <text>
        <r>
          <rPr>
            <sz val="9"/>
            <color indexed="81"/>
            <rFont val="Tahoma"/>
            <family val="2"/>
          </rPr>
          <t>Account_Balance_MTD(acctdept: {Map!E244})</t>
        </r>
      </text>
    </comment>
    <comment ref="G154" authorId="0" shapeId="0" xr:uid="{E582C3DC-3941-4012-9F64-CB4A1720A71B}">
      <text>
        <r>
          <rPr>
            <sz val="9"/>
            <color indexed="81"/>
            <rFont val="Tahoma"/>
            <family val="2"/>
          </rPr>
          <t>Account_Balance_MTD(acctdept: {Map!F244})</t>
        </r>
      </text>
    </comment>
    <comment ref="H154" authorId="0" shapeId="0" xr:uid="{7390A39E-7500-4D1E-BFBB-2BAD422C963D}">
      <text>
        <r>
          <rPr>
            <sz val="9"/>
            <color indexed="81"/>
            <rFont val="Tahoma"/>
            <family val="2"/>
          </rPr>
          <t>Account_Balance_MTD(acctdept: {Map!G244})</t>
        </r>
      </text>
    </comment>
    <comment ref="I154" authorId="0" shapeId="0" xr:uid="{6DA41B11-C20C-45C7-A16B-9140F6AADB00}">
      <text>
        <r>
          <rPr>
            <sz val="9"/>
            <color indexed="81"/>
            <rFont val="Tahoma"/>
            <family val="2"/>
          </rPr>
          <t>Account_Balance_MTD(acctdept: {Map!H244})</t>
        </r>
      </text>
    </comment>
    <comment ref="J154" authorId="0" shapeId="0" xr:uid="{D60D6261-DEF0-4AA3-8CCE-D9A943D2D763}">
      <text>
        <r>
          <rPr>
            <sz val="9"/>
            <color indexed="81"/>
            <rFont val="Tahoma"/>
            <family val="2"/>
          </rPr>
          <t>Account_Balance_MTD(acctdept: {Map!I244})</t>
        </r>
      </text>
    </comment>
    <comment ref="K154" authorId="0" shapeId="0" xr:uid="{4B45E37D-7D93-457B-A357-DE13848DD401}">
      <text>
        <r>
          <rPr>
            <sz val="9"/>
            <color indexed="81"/>
            <rFont val="Tahoma"/>
            <family val="2"/>
          </rPr>
          <t>Account_Balance_MTD(acctdept: {Map!J244})</t>
        </r>
      </text>
    </comment>
    <comment ref="L154" authorId="0" shapeId="0" xr:uid="{8DE360A8-BAD1-40E9-BC60-EE8CF24464F8}">
      <text>
        <r>
          <rPr>
            <sz val="9"/>
            <color indexed="81"/>
            <rFont val="Tahoma"/>
            <family val="2"/>
          </rPr>
          <t>Account_Balance_MTD(acctdept: {Map!K244})</t>
        </r>
      </text>
    </comment>
    <comment ref="M154" authorId="0" shapeId="0" xr:uid="{977711AF-8EAC-4036-B62C-67DFF04FC870}">
      <text>
        <r>
          <rPr>
            <sz val="9"/>
            <color indexed="81"/>
            <rFont val="Tahoma"/>
            <family val="2"/>
          </rPr>
          <t>Account_Balance_MTD(acctdept: {Map!L244})</t>
        </r>
      </text>
    </comment>
    <comment ref="D155" authorId="0" shapeId="0" xr:uid="{E9879172-5E83-429F-904F-AAEA0785A99F}">
      <text>
        <r>
          <rPr>
            <sz val="9"/>
            <color indexed="81"/>
            <rFont val="Tahoma"/>
            <family val="2"/>
          </rPr>
          <t>Account_Balance_MTD(acctdept: {Map!C245})</t>
        </r>
      </text>
    </comment>
    <comment ref="E155" authorId="0" shapeId="0" xr:uid="{11D6A8F9-93CF-4BDD-A569-6C78580C6095}">
      <text>
        <r>
          <rPr>
            <sz val="9"/>
            <color indexed="81"/>
            <rFont val="Tahoma"/>
            <family val="2"/>
          </rPr>
          <t>Account_Balance_MTD(acctdept: {Map!D245})</t>
        </r>
      </text>
    </comment>
    <comment ref="F155" authorId="0" shapeId="0" xr:uid="{BFE1A6B3-708C-463D-8D3A-5BC613B9A6B4}">
      <text>
        <r>
          <rPr>
            <sz val="9"/>
            <color indexed="81"/>
            <rFont val="Tahoma"/>
            <family val="2"/>
          </rPr>
          <t>Account_Balance_MTD(acctdept: {Map!E245})</t>
        </r>
      </text>
    </comment>
    <comment ref="G155" authorId="0" shapeId="0" xr:uid="{ACB8326B-CB34-4EBF-8DBE-23C9760FBEC7}">
      <text>
        <r>
          <rPr>
            <sz val="9"/>
            <color indexed="81"/>
            <rFont val="Tahoma"/>
            <family val="2"/>
          </rPr>
          <t>Account_Balance_MTD(acctdept: {Map!F245})</t>
        </r>
      </text>
    </comment>
    <comment ref="H155" authorId="0" shapeId="0" xr:uid="{A19E4DEC-E2E0-4295-854F-BE0DE1AE343E}">
      <text>
        <r>
          <rPr>
            <sz val="9"/>
            <color indexed="81"/>
            <rFont val="Tahoma"/>
            <family val="2"/>
          </rPr>
          <t>Account_Balance_MTD(acctdept: {Map!G245})</t>
        </r>
      </text>
    </comment>
    <comment ref="I155" authorId="0" shapeId="0" xr:uid="{7F357DB4-5462-425A-A520-2A07DC310EE6}">
      <text>
        <r>
          <rPr>
            <sz val="9"/>
            <color indexed="81"/>
            <rFont val="Tahoma"/>
            <family val="2"/>
          </rPr>
          <t>Account_Balance_MTD(acctdept: {Map!H245})</t>
        </r>
      </text>
    </comment>
    <comment ref="J155" authorId="0" shapeId="0" xr:uid="{667B1431-06E1-4CA8-84EA-D2E867DAEA55}">
      <text>
        <r>
          <rPr>
            <sz val="9"/>
            <color indexed="81"/>
            <rFont val="Tahoma"/>
            <family val="2"/>
          </rPr>
          <t>Account_Balance_MTD(acctdept: {Map!I245})</t>
        </r>
      </text>
    </comment>
    <comment ref="K155" authorId="0" shapeId="0" xr:uid="{3F0CCA1B-F5CD-44F7-AEEF-7DCBD11D614C}">
      <text>
        <r>
          <rPr>
            <sz val="9"/>
            <color indexed="81"/>
            <rFont val="Tahoma"/>
            <family val="2"/>
          </rPr>
          <t>Account_Balance_MTD(acctdept: {Map!J245})</t>
        </r>
      </text>
    </comment>
    <comment ref="L155" authorId="0" shapeId="0" xr:uid="{0EA6A103-F9D1-4E0A-8205-9BE70EC7B547}">
      <text>
        <r>
          <rPr>
            <sz val="9"/>
            <color indexed="81"/>
            <rFont val="Tahoma"/>
            <family val="2"/>
          </rPr>
          <t>Account_Balance_MTD(acctdept: {Map!K245})</t>
        </r>
      </text>
    </comment>
    <comment ref="M155" authorId="0" shapeId="0" xr:uid="{4BE4B2A0-8809-46A9-AB97-CEBEC6C939D5}">
      <text>
        <r>
          <rPr>
            <sz val="9"/>
            <color indexed="81"/>
            <rFont val="Tahoma"/>
            <family val="2"/>
          </rPr>
          <t>Account_Balance_MTD(acctdept: {Map!L245})</t>
        </r>
      </text>
    </comment>
    <comment ref="D156" authorId="0" shapeId="0" xr:uid="{C5D4198F-9635-4E30-9160-0C584D125A35}">
      <text>
        <r>
          <rPr>
            <sz val="9"/>
            <color indexed="81"/>
            <rFont val="Tahoma"/>
            <family val="2"/>
          </rPr>
          <t>Account_Balance_MTD(acctdept: {Map!C246})</t>
        </r>
      </text>
    </comment>
    <comment ref="E156" authorId="0" shapeId="0" xr:uid="{9E2A5DB6-8A7C-4C99-B641-E17304A588C3}">
      <text>
        <r>
          <rPr>
            <sz val="9"/>
            <color indexed="81"/>
            <rFont val="Tahoma"/>
            <family val="2"/>
          </rPr>
          <t>Account_Balance_MTD(acctdept: {Map!D246})</t>
        </r>
      </text>
    </comment>
    <comment ref="F156" authorId="0" shapeId="0" xr:uid="{CDA2BBC9-8DC0-4150-B0C2-62AB2946F6E9}">
      <text>
        <r>
          <rPr>
            <sz val="9"/>
            <color indexed="81"/>
            <rFont val="Tahoma"/>
            <family val="2"/>
          </rPr>
          <t>Account_Balance_MTD(acctdept: {Map!E246})</t>
        </r>
      </text>
    </comment>
    <comment ref="G156" authorId="0" shapeId="0" xr:uid="{2800794B-5C51-4D80-A418-3FC423A0B8A6}">
      <text>
        <r>
          <rPr>
            <sz val="9"/>
            <color indexed="81"/>
            <rFont val="Tahoma"/>
            <family val="2"/>
          </rPr>
          <t>Account_Balance_MTD(acctdept: {Map!F246})</t>
        </r>
      </text>
    </comment>
    <comment ref="H156" authorId="0" shapeId="0" xr:uid="{B917E989-2DAC-4C74-A14E-51517630EE7A}">
      <text>
        <r>
          <rPr>
            <sz val="9"/>
            <color indexed="81"/>
            <rFont val="Tahoma"/>
            <family val="2"/>
          </rPr>
          <t>Account_Balance_MTD(acctdept: {Map!G246})</t>
        </r>
      </text>
    </comment>
    <comment ref="I156" authorId="0" shapeId="0" xr:uid="{D32BEF2B-54F3-4342-87AD-3A30130CA76C}">
      <text>
        <r>
          <rPr>
            <sz val="9"/>
            <color indexed="81"/>
            <rFont val="Tahoma"/>
            <family val="2"/>
          </rPr>
          <t>Account_Balance_MTD(acctdept: {Map!H246})</t>
        </r>
      </text>
    </comment>
    <comment ref="J156" authorId="0" shapeId="0" xr:uid="{4AA6FD07-5B34-4CE5-849E-E7F9D7B1A3AE}">
      <text>
        <r>
          <rPr>
            <sz val="9"/>
            <color indexed="81"/>
            <rFont val="Tahoma"/>
            <family val="2"/>
          </rPr>
          <t>Account_Balance_MTD(acctdept: {Map!I246})</t>
        </r>
      </text>
    </comment>
    <comment ref="K156" authorId="0" shapeId="0" xr:uid="{386178F1-FE0C-4E9E-B195-765CB59A9834}">
      <text>
        <r>
          <rPr>
            <sz val="9"/>
            <color indexed="81"/>
            <rFont val="Tahoma"/>
            <family val="2"/>
          </rPr>
          <t>Account_Balance_MTD(acctdept: {Map!J246})</t>
        </r>
      </text>
    </comment>
    <comment ref="L156" authorId="0" shapeId="0" xr:uid="{9D40F38C-E689-4400-B696-E94FFBF083AD}">
      <text>
        <r>
          <rPr>
            <sz val="9"/>
            <color indexed="81"/>
            <rFont val="Tahoma"/>
            <family val="2"/>
          </rPr>
          <t>Account_Balance_MTD(acctdept: {Map!K246})</t>
        </r>
      </text>
    </comment>
    <comment ref="M156" authorId="0" shapeId="0" xr:uid="{13E74DA2-AEE3-4ADE-9446-7F5161A048BA}">
      <text>
        <r>
          <rPr>
            <sz val="9"/>
            <color indexed="81"/>
            <rFont val="Tahoma"/>
            <family val="2"/>
          </rPr>
          <t>Account_Balance_MTD(acctdept: {Map!L246})</t>
        </r>
      </text>
    </comment>
    <comment ref="D157" authorId="0" shapeId="0" xr:uid="{355B6D04-BF42-4194-89DB-B9849D255AE1}">
      <text>
        <r>
          <rPr>
            <sz val="9"/>
            <color indexed="81"/>
            <rFont val="Tahoma"/>
            <family val="2"/>
          </rPr>
          <t>Account_Balance_MTD(acctdept: {Map!C247})</t>
        </r>
      </text>
    </comment>
    <comment ref="E157" authorId="0" shapeId="0" xr:uid="{53BE5D73-9714-4C37-B2BF-1F7CA4BC883B}">
      <text>
        <r>
          <rPr>
            <sz val="9"/>
            <color indexed="81"/>
            <rFont val="Tahoma"/>
            <family val="2"/>
          </rPr>
          <t>Account_Balance_MTD(acctdept: {Map!D247})</t>
        </r>
      </text>
    </comment>
    <comment ref="F157" authorId="0" shapeId="0" xr:uid="{04E8B2D3-DAE0-4794-8636-7E1B6F8F63B1}">
      <text>
        <r>
          <rPr>
            <sz val="9"/>
            <color indexed="81"/>
            <rFont val="Tahoma"/>
            <family val="2"/>
          </rPr>
          <t>Account_Balance_MTD(acctdept: {Map!E247})</t>
        </r>
      </text>
    </comment>
    <comment ref="G157" authorId="0" shapeId="0" xr:uid="{AA02AC00-C610-4381-BB70-66C64FCE863F}">
      <text>
        <r>
          <rPr>
            <sz val="9"/>
            <color indexed="81"/>
            <rFont val="Tahoma"/>
            <family val="2"/>
          </rPr>
          <t>Account_Balance_MTD(acctdept: {Map!F247})</t>
        </r>
      </text>
    </comment>
    <comment ref="H157" authorId="0" shapeId="0" xr:uid="{7AB26A4C-1D61-4519-B444-F6049B632DF8}">
      <text>
        <r>
          <rPr>
            <sz val="9"/>
            <color indexed="81"/>
            <rFont val="Tahoma"/>
            <family val="2"/>
          </rPr>
          <t>Account_Balance_MTD(acctdept: {Map!G247})</t>
        </r>
      </text>
    </comment>
    <comment ref="I157" authorId="0" shapeId="0" xr:uid="{B954520C-4494-497E-93BA-BC6A26D80E16}">
      <text>
        <r>
          <rPr>
            <sz val="9"/>
            <color indexed="81"/>
            <rFont val="Tahoma"/>
            <family val="2"/>
          </rPr>
          <t>Account_Balance_MTD(acctdept: {Map!H247})</t>
        </r>
      </text>
    </comment>
    <comment ref="J157" authorId="0" shapeId="0" xr:uid="{E319944A-E5D9-4C51-A78C-5226162A30A9}">
      <text>
        <r>
          <rPr>
            <sz val="9"/>
            <color indexed="81"/>
            <rFont val="Tahoma"/>
            <family val="2"/>
          </rPr>
          <t>Account_Balance_MTD(acctdept: {Map!I247})</t>
        </r>
      </text>
    </comment>
    <comment ref="K157" authorId="0" shapeId="0" xr:uid="{ACB11E3E-FFF4-4A4E-B9A5-28B88A00320F}">
      <text>
        <r>
          <rPr>
            <sz val="9"/>
            <color indexed="81"/>
            <rFont val="Tahoma"/>
            <family val="2"/>
          </rPr>
          <t>Account_Balance_MTD(acctdept: {Map!J247})</t>
        </r>
      </text>
    </comment>
    <comment ref="L157" authorId="0" shapeId="0" xr:uid="{8557FC8E-B392-4FE5-A297-18AB7DFD2020}">
      <text>
        <r>
          <rPr>
            <sz val="9"/>
            <color indexed="81"/>
            <rFont val="Tahoma"/>
            <family val="2"/>
          </rPr>
          <t>Account_Balance_MTD(acctdept: {Map!K247})</t>
        </r>
      </text>
    </comment>
    <comment ref="M157" authorId="0" shapeId="0" xr:uid="{734D7A5F-0513-42A2-985C-713A662BB97A}">
      <text>
        <r>
          <rPr>
            <sz val="9"/>
            <color indexed="81"/>
            <rFont val="Tahoma"/>
            <family val="2"/>
          </rPr>
          <t>Account_Balance_MTD(acctdept: {Map!L247})</t>
        </r>
      </text>
    </comment>
    <comment ref="D158" authorId="0" shapeId="0" xr:uid="{E52C051D-D67B-4866-8489-19BED6F6EF93}">
      <text>
        <r>
          <rPr>
            <sz val="9"/>
            <color indexed="81"/>
            <rFont val="Tahoma"/>
            <family val="2"/>
          </rPr>
          <t>Account_Balance_MTD(acctdept: {Map!C248})</t>
        </r>
      </text>
    </comment>
    <comment ref="E158" authorId="0" shapeId="0" xr:uid="{D6E550BC-180B-4962-9258-22C3988B832F}">
      <text>
        <r>
          <rPr>
            <sz val="9"/>
            <color indexed="81"/>
            <rFont val="Tahoma"/>
            <family val="2"/>
          </rPr>
          <t>Account_Balance_MTD(acctdept: {Map!D248})</t>
        </r>
      </text>
    </comment>
    <comment ref="F158" authorId="0" shapeId="0" xr:uid="{468827D4-B4F5-4F2C-AEBB-C03F5EF4DCC2}">
      <text>
        <r>
          <rPr>
            <sz val="9"/>
            <color indexed="81"/>
            <rFont val="Tahoma"/>
            <family val="2"/>
          </rPr>
          <t>Account_Balance_MTD(acctdept: {Map!E248})</t>
        </r>
      </text>
    </comment>
    <comment ref="G158" authorId="0" shapeId="0" xr:uid="{C7BE7747-5321-4143-AA3C-AA291B82BA40}">
      <text>
        <r>
          <rPr>
            <sz val="9"/>
            <color indexed="81"/>
            <rFont val="Tahoma"/>
            <family val="2"/>
          </rPr>
          <t>Account_Balance_MTD(acctdept: {Map!F248})</t>
        </r>
      </text>
    </comment>
    <comment ref="H158" authorId="0" shapeId="0" xr:uid="{EB705593-8C0C-46F4-9554-E92AD50F8C1C}">
      <text>
        <r>
          <rPr>
            <sz val="9"/>
            <color indexed="81"/>
            <rFont val="Tahoma"/>
            <family val="2"/>
          </rPr>
          <t>Account_Balance_MTD(acctdept: {Map!G248})</t>
        </r>
      </text>
    </comment>
    <comment ref="I158" authorId="0" shapeId="0" xr:uid="{580A3F19-A9AD-452A-AB2A-631444F84A9D}">
      <text>
        <r>
          <rPr>
            <sz val="9"/>
            <color indexed="81"/>
            <rFont val="Tahoma"/>
            <family val="2"/>
          </rPr>
          <t>Account_Balance_MTD(acctdept: {Map!H248})</t>
        </r>
      </text>
    </comment>
    <comment ref="J158" authorId="0" shapeId="0" xr:uid="{16B6024E-0157-4FBE-B303-4BB54DD0ED46}">
      <text>
        <r>
          <rPr>
            <sz val="9"/>
            <color indexed="81"/>
            <rFont val="Tahoma"/>
            <family val="2"/>
          </rPr>
          <t>Account_Balance_MTD(acctdept: {Map!I248})</t>
        </r>
      </text>
    </comment>
    <comment ref="K158" authorId="0" shapeId="0" xr:uid="{35428E94-E99F-4F7F-ADAB-2EEFFBCAA022}">
      <text>
        <r>
          <rPr>
            <sz val="9"/>
            <color indexed="81"/>
            <rFont val="Tahoma"/>
            <family val="2"/>
          </rPr>
          <t>Account_Balance_MTD(acctdept: {Map!J248})</t>
        </r>
      </text>
    </comment>
    <comment ref="L158" authorId="0" shapeId="0" xr:uid="{5FB2FCC5-5DDB-4016-809E-6520ECDF20C2}">
      <text>
        <r>
          <rPr>
            <sz val="9"/>
            <color indexed="81"/>
            <rFont val="Tahoma"/>
            <family val="2"/>
          </rPr>
          <t>Account_Balance_MTD(acctdept: {Map!K248})</t>
        </r>
      </text>
    </comment>
    <comment ref="M158" authorId="0" shapeId="0" xr:uid="{573AF006-B0BC-4C58-ADA0-1D274C12227B}">
      <text>
        <r>
          <rPr>
            <sz val="9"/>
            <color indexed="81"/>
            <rFont val="Tahoma"/>
            <family val="2"/>
          </rPr>
          <t>Account_Balance_MTD(acctdept: {Map!L248})</t>
        </r>
      </text>
    </comment>
    <comment ref="D159" authorId="0" shapeId="0" xr:uid="{FE471E03-66A5-440A-99B0-FDA36037566F}">
      <text>
        <r>
          <rPr>
            <sz val="9"/>
            <color indexed="81"/>
            <rFont val="Tahoma"/>
            <family val="2"/>
          </rPr>
          <t>Account_Balance_MTD(acctdept: {Map!C249})</t>
        </r>
      </text>
    </comment>
    <comment ref="E159" authorId="0" shapeId="0" xr:uid="{9B1940FD-B149-4372-A671-8A05F5542D33}">
      <text>
        <r>
          <rPr>
            <sz val="9"/>
            <color indexed="81"/>
            <rFont val="Tahoma"/>
            <family val="2"/>
          </rPr>
          <t>Account_Balance_MTD(acctdept: {Map!D249})</t>
        </r>
      </text>
    </comment>
    <comment ref="F159" authorId="0" shapeId="0" xr:uid="{E2BFBB67-A442-4436-A7CD-5ED568F20FDF}">
      <text>
        <r>
          <rPr>
            <sz val="9"/>
            <color indexed="81"/>
            <rFont val="Tahoma"/>
            <family val="2"/>
          </rPr>
          <t>Account_Balance_MTD(acctdept: {Map!E249})</t>
        </r>
      </text>
    </comment>
    <comment ref="G159" authorId="0" shapeId="0" xr:uid="{00FFB967-B0A0-40F9-9D49-86B6FB9D42AD}">
      <text>
        <r>
          <rPr>
            <sz val="9"/>
            <color indexed="81"/>
            <rFont val="Tahoma"/>
            <family val="2"/>
          </rPr>
          <t>Account_Balance_MTD(acctdept: {Map!F249})</t>
        </r>
      </text>
    </comment>
    <comment ref="H159" authorId="0" shapeId="0" xr:uid="{04296018-A046-41B4-B333-8405CDF7473E}">
      <text>
        <r>
          <rPr>
            <sz val="9"/>
            <color indexed="81"/>
            <rFont val="Tahoma"/>
            <family val="2"/>
          </rPr>
          <t>Account_Balance_MTD(acctdept: {Map!G249})</t>
        </r>
      </text>
    </comment>
    <comment ref="I159" authorId="0" shapeId="0" xr:uid="{F6D85A12-921C-4BFB-BA39-FC708BAC00FF}">
      <text>
        <r>
          <rPr>
            <sz val="9"/>
            <color indexed="81"/>
            <rFont val="Tahoma"/>
            <family val="2"/>
          </rPr>
          <t>Account_Balance_MTD(acctdept: {Map!H249})</t>
        </r>
      </text>
    </comment>
    <comment ref="J159" authorId="0" shapeId="0" xr:uid="{06314C9E-9BF9-47EC-B48D-051E55EF7A3B}">
      <text>
        <r>
          <rPr>
            <sz val="9"/>
            <color indexed="81"/>
            <rFont val="Tahoma"/>
            <family val="2"/>
          </rPr>
          <t>Account_Balance_MTD(acctdept: {Map!I249})</t>
        </r>
      </text>
    </comment>
    <comment ref="K159" authorId="0" shapeId="0" xr:uid="{C0ABB1A2-1F3E-49A6-8C4A-98E5A0173D3B}">
      <text>
        <r>
          <rPr>
            <sz val="9"/>
            <color indexed="81"/>
            <rFont val="Tahoma"/>
            <family val="2"/>
          </rPr>
          <t>Account_Balance_MTD(acctdept: {Map!J249})</t>
        </r>
      </text>
    </comment>
    <comment ref="L159" authorId="0" shapeId="0" xr:uid="{4B1849CF-DDD0-4622-94E7-A64274B01285}">
      <text>
        <r>
          <rPr>
            <sz val="9"/>
            <color indexed="81"/>
            <rFont val="Tahoma"/>
            <family val="2"/>
          </rPr>
          <t>Account_Balance_MTD(acctdept: {Map!K249})</t>
        </r>
      </text>
    </comment>
    <comment ref="M159" authorId="0" shapeId="0" xr:uid="{B5295EBF-7573-4949-A57B-070B5238C743}">
      <text>
        <r>
          <rPr>
            <sz val="9"/>
            <color indexed="81"/>
            <rFont val="Tahoma"/>
            <family val="2"/>
          </rPr>
          <t>Account_Balance_MTD(acctdept: {Map!L249})</t>
        </r>
      </text>
    </comment>
    <comment ref="D160" authorId="0" shapeId="0" xr:uid="{AF210F2B-E407-4320-BCFD-9D0198C4AF47}">
      <text>
        <r>
          <rPr>
            <sz val="9"/>
            <color indexed="81"/>
            <rFont val="Tahoma"/>
            <family val="2"/>
          </rPr>
          <t>Account_Balance_MTD(acctdept: {Map!C250})</t>
        </r>
      </text>
    </comment>
    <comment ref="E160" authorId="0" shapeId="0" xr:uid="{B2D36BB5-2FAB-4317-823A-3976E9626C67}">
      <text>
        <r>
          <rPr>
            <sz val="9"/>
            <color indexed="81"/>
            <rFont val="Tahoma"/>
            <family val="2"/>
          </rPr>
          <t>Account_Balance_MTD(acctdept: {Map!D250})</t>
        </r>
      </text>
    </comment>
    <comment ref="F160" authorId="0" shapeId="0" xr:uid="{C6D42858-CCB5-42F1-BB8F-CFDFFABFBFBD}">
      <text>
        <r>
          <rPr>
            <sz val="9"/>
            <color indexed="81"/>
            <rFont val="Tahoma"/>
            <family val="2"/>
          </rPr>
          <t>Account_Balance_MTD(acctdept: {Map!E250})</t>
        </r>
      </text>
    </comment>
    <comment ref="G160" authorId="0" shapeId="0" xr:uid="{DD31C280-E83D-4604-AB26-E39DEB9DF678}">
      <text>
        <r>
          <rPr>
            <sz val="9"/>
            <color indexed="81"/>
            <rFont val="Tahoma"/>
            <family val="2"/>
          </rPr>
          <t>Account_Balance_MTD(acctdept: {Map!F250})</t>
        </r>
      </text>
    </comment>
    <comment ref="H160" authorId="0" shapeId="0" xr:uid="{FA1FBC1E-A8E8-4190-B385-0AC457AD1D67}">
      <text>
        <r>
          <rPr>
            <sz val="9"/>
            <color indexed="81"/>
            <rFont val="Tahoma"/>
            <family val="2"/>
          </rPr>
          <t>Account_Balance_MTD(acctdept: {Map!G250})</t>
        </r>
      </text>
    </comment>
    <comment ref="I160" authorId="0" shapeId="0" xr:uid="{113673C8-C322-4E8A-9E11-814F1820F643}">
      <text>
        <r>
          <rPr>
            <sz val="9"/>
            <color indexed="81"/>
            <rFont val="Tahoma"/>
            <family val="2"/>
          </rPr>
          <t>Account_Balance_MTD(acctdept: {Map!H250})</t>
        </r>
      </text>
    </comment>
    <comment ref="J160" authorId="0" shapeId="0" xr:uid="{F8570ACB-9EE4-42A8-955E-5CEDC0261EF1}">
      <text>
        <r>
          <rPr>
            <sz val="9"/>
            <color indexed="81"/>
            <rFont val="Tahoma"/>
            <family val="2"/>
          </rPr>
          <t>Account_Balance_MTD(acctdept: {Map!I250})</t>
        </r>
      </text>
    </comment>
    <comment ref="K160" authorId="0" shapeId="0" xr:uid="{F1BC9BB6-407F-47DD-8A4C-75F03902DE45}">
      <text>
        <r>
          <rPr>
            <sz val="9"/>
            <color indexed="81"/>
            <rFont val="Tahoma"/>
            <family val="2"/>
          </rPr>
          <t>Account_Balance_MTD(acctdept: {Map!J250})</t>
        </r>
      </text>
    </comment>
    <comment ref="L160" authorId="0" shapeId="0" xr:uid="{6602757D-8391-415C-B547-1E2D514F1D83}">
      <text>
        <r>
          <rPr>
            <sz val="9"/>
            <color indexed="81"/>
            <rFont val="Tahoma"/>
            <family val="2"/>
          </rPr>
          <t>Account_Balance_MTD(acctdept: {Map!K250})</t>
        </r>
      </text>
    </comment>
    <comment ref="M160" authorId="0" shapeId="0" xr:uid="{4ACD9217-4553-4ADF-892B-58CE59ECA9DD}">
      <text>
        <r>
          <rPr>
            <sz val="9"/>
            <color indexed="81"/>
            <rFont val="Tahoma"/>
            <family val="2"/>
          </rPr>
          <t>Account_Balance_MTD(acctdept: {Map!L250})</t>
        </r>
      </text>
    </comment>
    <comment ref="D161" authorId="0" shapeId="0" xr:uid="{11850683-D607-43B3-930C-E3C12A5583C1}">
      <text>
        <r>
          <rPr>
            <sz val="9"/>
            <color indexed="81"/>
            <rFont val="Tahoma"/>
            <family val="2"/>
          </rPr>
          <t>Account_Balance_MTD(acctdept: {Map!C251})</t>
        </r>
      </text>
    </comment>
    <comment ref="E161" authorId="0" shapeId="0" xr:uid="{A8762B99-9EDA-4BF9-B69A-1FADA50CCE34}">
      <text>
        <r>
          <rPr>
            <sz val="9"/>
            <color indexed="81"/>
            <rFont val="Tahoma"/>
            <family val="2"/>
          </rPr>
          <t>Account_Balance_MTD(acctdept: {Map!D251})</t>
        </r>
      </text>
    </comment>
    <comment ref="F161" authorId="0" shapeId="0" xr:uid="{8B67EB34-CA89-4E06-94C1-054FCE144EFC}">
      <text>
        <r>
          <rPr>
            <sz val="9"/>
            <color indexed="81"/>
            <rFont val="Tahoma"/>
            <family val="2"/>
          </rPr>
          <t>Account_Balance_MTD(acctdept: {Map!E251})</t>
        </r>
      </text>
    </comment>
    <comment ref="G161" authorId="0" shapeId="0" xr:uid="{8F9E4AEF-8CF4-44B7-BDC7-16F369416BF9}">
      <text>
        <r>
          <rPr>
            <sz val="9"/>
            <color indexed="81"/>
            <rFont val="Tahoma"/>
            <family val="2"/>
          </rPr>
          <t>Account_Balance_MTD(acctdept: {Map!F251})</t>
        </r>
      </text>
    </comment>
    <comment ref="H161" authorId="0" shapeId="0" xr:uid="{93BA9F17-5E0A-4A49-82D7-1249008CFB0D}">
      <text>
        <r>
          <rPr>
            <sz val="9"/>
            <color indexed="81"/>
            <rFont val="Tahoma"/>
            <family val="2"/>
          </rPr>
          <t>Account_Balance_MTD(acctdept: {Map!G251})</t>
        </r>
      </text>
    </comment>
    <comment ref="I161" authorId="0" shapeId="0" xr:uid="{98D2B7DC-C0EB-425F-833F-A12EC7EED0D1}">
      <text>
        <r>
          <rPr>
            <sz val="9"/>
            <color indexed="81"/>
            <rFont val="Tahoma"/>
            <family val="2"/>
          </rPr>
          <t>Account_Balance_MTD(acctdept: {Map!H251})</t>
        </r>
      </text>
    </comment>
    <comment ref="J161" authorId="0" shapeId="0" xr:uid="{41F3046F-10CC-4C40-8F2E-0F1EDF610704}">
      <text>
        <r>
          <rPr>
            <sz val="9"/>
            <color indexed="81"/>
            <rFont val="Tahoma"/>
            <family val="2"/>
          </rPr>
          <t>Account_Balance_MTD(acctdept: {Map!I251})</t>
        </r>
      </text>
    </comment>
    <comment ref="K161" authorId="0" shapeId="0" xr:uid="{3919557F-F379-4785-AB82-0167FB6E5A97}">
      <text>
        <r>
          <rPr>
            <sz val="9"/>
            <color indexed="81"/>
            <rFont val="Tahoma"/>
            <family val="2"/>
          </rPr>
          <t>Account_Balance_MTD(acctdept: {Map!J251})</t>
        </r>
      </text>
    </comment>
    <comment ref="L161" authorId="0" shapeId="0" xr:uid="{F6DEB6A4-2A13-4F6F-B2EF-C3B68634BC9C}">
      <text>
        <r>
          <rPr>
            <sz val="9"/>
            <color indexed="81"/>
            <rFont val="Tahoma"/>
            <family val="2"/>
          </rPr>
          <t>Account_Balance_MTD(acctdept: {Map!K251})</t>
        </r>
      </text>
    </comment>
    <comment ref="M161" authorId="0" shapeId="0" xr:uid="{2559299C-8348-42AD-B29F-3C9D5C9D6F91}">
      <text>
        <r>
          <rPr>
            <sz val="9"/>
            <color indexed="81"/>
            <rFont val="Tahoma"/>
            <family val="2"/>
          </rPr>
          <t>Account_Balance_MTD(acctdept: {Map!L251})</t>
        </r>
      </text>
    </comment>
    <comment ref="D162" authorId="0" shapeId="0" xr:uid="{AA96569B-FBFA-4665-A240-0CF7FF1144D5}">
      <text>
        <r>
          <rPr>
            <sz val="9"/>
            <color indexed="81"/>
            <rFont val="Tahoma"/>
            <family val="2"/>
          </rPr>
          <t>Account_Balance_MTD(acctdept: {Map!C252})</t>
        </r>
      </text>
    </comment>
    <comment ref="E162" authorId="0" shapeId="0" xr:uid="{C5557825-F8AF-40EF-A5F0-FCA6C1D4B4F9}">
      <text>
        <r>
          <rPr>
            <sz val="9"/>
            <color indexed="81"/>
            <rFont val="Tahoma"/>
            <family val="2"/>
          </rPr>
          <t>Account_Balance_MTD(acctdept: {Map!D252})</t>
        </r>
      </text>
    </comment>
    <comment ref="F162" authorId="0" shapeId="0" xr:uid="{F72482BA-042C-4EAB-B7B7-435F2730A16B}">
      <text>
        <r>
          <rPr>
            <sz val="9"/>
            <color indexed="81"/>
            <rFont val="Tahoma"/>
            <family val="2"/>
          </rPr>
          <t>Account_Balance_MTD(acctdept: {Map!E252})</t>
        </r>
      </text>
    </comment>
    <comment ref="G162" authorId="0" shapeId="0" xr:uid="{AA6EE7FE-D417-47E9-B987-1C0484A966E6}">
      <text>
        <r>
          <rPr>
            <sz val="9"/>
            <color indexed="81"/>
            <rFont val="Tahoma"/>
            <family val="2"/>
          </rPr>
          <t>Account_Balance_MTD(acctdept: {Map!F252})</t>
        </r>
      </text>
    </comment>
    <comment ref="H162" authorId="0" shapeId="0" xr:uid="{0283441A-1B2C-4B46-A291-7905FAF0B39D}">
      <text>
        <r>
          <rPr>
            <sz val="9"/>
            <color indexed="81"/>
            <rFont val="Tahoma"/>
            <family val="2"/>
          </rPr>
          <t>Account_Balance_MTD(acctdept: {Map!G252})</t>
        </r>
      </text>
    </comment>
    <comment ref="I162" authorId="0" shapeId="0" xr:uid="{B7ABE577-3C24-4BEA-BA7F-86EA7F5EE485}">
      <text>
        <r>
          <rPr>
            <sz val="9"/>
            <color indexed="81"/>
            <rFont val="Tahoma"/>
            <family val="2"/>
          </rPr>
          <t>Account_Balance_MTD(acctdept: {Map!H252})</t>
        </r>
      </text>
    </comment>
    <comment ref="J162" authorId="0" shapeId="0" xr:uid="{785D5174-3AEA-4F63-A73F-703044CC7E40}">
      <text>
        <r>
          <rPr>
            <sz val="9"/>
            <color indexed="81"/>
            <rFont val="Tahoma"/>
            <family val="2"/>
          </rPr>
          <t>Account_Balance_MTD(acctdept: {Map!I252})</t>
        </r>
      </text>
    </comment>
    <comment ref="K162" authorId="0" shapeId="0" xr:uid="{88167A12-29BF-4F3B-8C84-856030CCC2E2}">
      <text>
        <r>
          <rPr>
            <sz val="9"/>
            <color indexed="81"/>
            <rFont val="Tahoma"/>
            <family val="2"/>
          </rPr>
          <t>Account_Balance_MTD(acctdept: {Map!J252})</t>
        </r>
      </text>
    </comment>
    <comment ref="L162" authorId="0" shapeId="0" xr:uid="{11A2F28F-D435-48EE-94A0-486FAAE805B4}">
      <text>
        <r>
          <rPr>
            <sz val="9"/>
            <color indexed="81"/>
            <rFont val="Tahoma"/>
            <family val="2"/>
          </rPr>
          <t>Account_Balance_MTD(acctdept: {Map!K252})</t>
        </r>
      </text>
    </comment>
    <comment ref="M162" authorId="0" shapeId="0" xr:uid="{2D4400F0-4BF5-40EA-B9FE-3AF1C44D6F2A}">
      <text>
        <r>
          <rPr>
            <sz val="9"/>
            <color indexed="81"/>
            <rFont val="Tahoma"/>
            <family val="2"/>
          </rPr>
          <t>Account_Balance_MTD(acctdept: {Map!L252})</t>
        </r>
      </text>
    </comment>
    <comment ref="D163" authorId="0" shapeId="0" xr:uid="{FF3382BE-2B7A-414B-A30C-5B0BE74B26A2}">
      <text>
        <r>
          <rPr>
            <sz val="9"/>
            <color indexed="81"/>
            <rFont val="Tahoma"/>
            <family val="2"/>
          </rPr>
          <t>Account_Balance_MTD(acctdept: {Map!C253})</t>
        </r>
      </text>
    </comment>
    <comment ref="E163" authorId="0" shapeId="0" xr:uid="{678DD27F-11D9-4E79-B704-9C0E1D34668B}">
      <text>
        <r>
          <rPr>
            <sz val="9"/>
            <color indexed="81"/>
            <rFont val="Tahoma"/>
            <family val="2"/>
          </rPr>
          <t>Account_Balance_MTD(acctdept: {Map!D253})</t>
        </r>
      </text>
    </comment>
    <comment ref="F163" authorId="0" shapeId="0" xr:uid="{8FCA64FF-1E16-491F-B422-E461D415D748}">
      <text>
        <r>
          <rPr>
            <sz val="9"/>
            <color indexed="81"/>
            <rFont val="Tahoma"/>
            <family val="2"/>
          </rPr>
          <t>Account_Balance_MTD(acctdept: {Map!E253})</t>
        </r>
      </text>
    </comment>
    <comment ref="G163" authorId="0" shapeId="0" xr:uid="{30161FA7-37B9-4692-A7ED-8536EAA76EAB}">
      <text>
        <r>
          <rPr>
            <sz val="9"/>
            <color indexed="81"/>
            <rFont val="Tahoma"/>
            <family val="2"/>
          </rPr>
          <t>Account_Balance_MTD(acctdept: {Map!F253})</t>
        </r>
      </text>
    </comment>
    <comment ref="H163" authorId="0" shapeId="0" xr:uid="{2ADA8C45-D71D-4BD7-9483-9C37AC0B6F97}">
      <text>
        <r>
          <rPr>
            <sz val="9"/>
            <color indexed="81"/>
            <rFont val="Tahoma"/>
            <family val="2"/>
          </rPr>
          <t>Account_Balance_MTD(acctdept: {Map!G253})</t>
        </r>
      </text>
    </comment>
    <comment ref="I163" authorId="0" shapeId="0" xr:uid="{0B7AEF13-1C06-479F-A259-D019670E59FA}">
      <text>
        <r>
          <rPr>
            <sz val="9"/>
            <color indexed="81"/>
            <rFont val="Tahoma"/>
            <family val="2"/>
          </rPr>
          <t>Account_Balance_MTD(acctdept: {Map!H253})</t>
        </r>
      </text>
    </comment>
    <comment ref="J163" authorId="0" shapeId="0" xr:uid="{D4493A3E-D58F-46E8-87F2-60801E2A8767}">
      <text>
        <r>
          <rPr>
            <sz val="9"/>
            <color indexed="81"/>
            <rFont val="Tahoma"/>
            <family val="2"/>
          </rPr>
          <t>Account_Balance_MTD(acctdept: {Map!I253})</t>
        </r>
      </text>
    </comment>
    <comment ref="K163" authorId="0" shapeId="0" xr:uid="{89FC95CC-92BE-4534-89AF-037D65FA1677}">
      <text>
        <r>
          <rPr>
            <sz val="9"/>
            <color indexed="81"/>
            <rFont val="Tahoma"/>
            <family val="2"/>
          </rPr>
          <t>Account_Balance_MTD(acctdept: {Map!J253})</t>
        </r>
      </text>
    </comment>
    <comment ref="L163" authorId="0" shapeId="0" xr:uid="{6C35869D-D7FF-4D2C-B9BC-BCB6728A14A8}">
      <text>
        <r>
          <rPr>
            <sz val="9"/>
            <color indexed="81"/>
            <rFont val="Tahoma"/>
            <family val="2"/>
          </rPr>
          <t>Account_Balance_MTD(acctdept: {Map!K253})</t>
        </r>
      </text>
    </comment>
    <comment ref="M163" authorId="0" shapeId="0" xr:uid="{D5BAD0AE-88FA-4DA0-BA04-D72D9EBC0CFE}">
      <text>
        <r>
          <rPr>
            <sz val="9"/>
            <color indexed="81"/>
            <rFont val="Tahoma"/>
            <family val="2"/>
          </rPr>
          <t>Account_Balance_MTD(acctdept: {Map!L253})</t>
        </r>
      </text>
    </comment>
    <comment ref="D164" authorId="0" shapeId="0" xr:uid="{6AC71BB9-1955-4FA2-B5DC-388E458E9FD2}">
      <text>
        <r>
          <rPr>
            <sz val="9"/>
            <color indexed="81"/>
            <rFont val="Tahoma"/>
            <family val="2"/>
          </rPr>
          <t>Account_Balance_MTD(acctdept: {Map!C254})</t>
        </r>
      </text>
    </comment>
    <comment ref="E164" authorId="0" shapeId="0" xr:uid="{1BFB2557-B44E-412D-A074-E5FAC1EFC86F}">
      <text>
        <r>
          <rPr>
            <sz val="9"/>
            <color indexed="81"/>
            <rFont val="Tahoma"/>
            <family val="2"/>
          </rPr>
          <t>Account_Balance_MTD(acctdept: {Map!D254})</t>
        </r>
      </text>
    </comment>
    <comment ref="F164" authorId="0" shapeId="0" xr:uid="{3011B36C-DD40-4723-9F0C-C374A5D21C36}">
      <text>
        <r>
          <rPr>
            <sz val="9"/>
            <color indexed="81"/>
            <rFont val="Tahoma"/>
            <family val="2"/>
          </rPr>
          <t>Account_Balance_MTD(acctdept: {Map!E254})</t>
        </r>
      </text>
    </comment>
    <comment ref="G164" authorId="0" shapeId="0" xr:uid="{5861EB25-116B-4D09-B6E7-FFC76CD9FECB}">
      <text>
        <r>
          <rPr>
            <sz val="9"/>
            <color indexed="81"/>
            <rFont val="Tahoma"/>
            <family val="2"/>
          </rPr>
          <t>Account_Balance_MTD(acctdept: {Map!F254})</t>
        </r>
      </text>
    </comment>
    <comment ref="H164" authorId="0" shapeId="0" xr:uid="{2BEF5FDB-1530-4B1D-B0A2-F33CA1477884}">
      <text>
        <r>
          <rPr>
            <sz val="9"/>
            <color indexed="81"/>
            <rFont val="Tahoma"/>
            <family val="2"/>
          </rPr>
          <t>Account_Balance_MTD(acctdept: {Map!G254})</t>
        </r>
      </text>
    </comment>
    <comment ref="I164" authorId="0" shapeId="0" xr:uid="{914C62D9-9112-459F-9BCF-532C9718016E}">
      <text>
        <r>
          <rPr>
            <sz val="9"/>
            <color indexed="81"/>
            <rFont val="Tahoma"/>
            <family val="2"/>
          </rPr>
          <t>Account_Balance_MTD(acctdept: {Map!H254})</t>
        </r>
      </text>
    </comment>
    <comment ref="J164" authorId="0" shapeId="0" xr:uid="{0F0CFE6B-A70B-4569-9A91-869BE1F18475}">
      <text>
        <r>
          <rPr>
            <sz val="9"/>
            <color indexed="81"/>
            <rFont val="Tahoma"/>
            <family val="2"/>
          </rPr>
          <t>Account_Balance_MTD(acctdept: {Map!I254})</t>
        </r>
      </text>
    </comment>
    <comment ref="K164" authorId="0" shapeId="0" xr:uid="{5B45A6CE-B739-4365-B314-EAE9A94704B0}">
      <text>
        <r>
          <rPr>
            <sz val="9"/>
            <color indexed="81"/>
            <rFont val="Tahoma"/>
            <family val="2"/>
          </rPr>
          <t>Account_Balance_MTD(acctdept: {Map!J254})</t>
        </r>
      </text>
    </comment>
    <comment ref="L164" authorId="0" shapeId="0" xr:uid="{968024BB-4405-4E68-B854-B325E996E541}">
      <text>
        <r>
          <rPr>
            <sz val="9"/>
            <color indexed="81"/>
            <rFont val="Tahoma"/>
            <family val="2"/>
          </rPr>
          <t>Account_Balance_MTD(acctdept: {Map!K254})</t>
        </r>
      </text>
    </comment>
    <comment ref="M164" authorId="0" shapeId="0" xr:uid="{C330CFE6-1E7E-4C4E-8427-1CB2F9214008}">
      <text>
        <r>
          <rPr>
            <sz val="9"/>
            <color indexed="81"/>
            <rFont val="Tahoma"/>
            <family val="2"/>
          </rPr>
          <t>Account_Balance_MTD(acctdept: {Map!L254})</t>
        </r>
      </text>
    </comment>
    <comment ref="D165" authorId="0" shapeId="0" xr:uid="{A083CFA2-1C61-41B2-A0A0-51ABBC8CC9C2}">
      <text>
        <r>
          <rPr>
            <sz val="9"/>
            <color indexed="81"/>
            <rFont val="Tahoma"/>
            <family val="2"/>
          </rPr>
          <t>Account_Balance_MTD(acctdept: {Map!C255})</t>
        </r>
      </text>
    </comment>
    <comment ref="E165" authorId="0" shapeId="0" xr:uid="{27DC5914-9ACA-4C3F-A056-29E022E46CCE}">
      <text>
        <r>
          <rPr>
            <sz val="9"/>
            <color indexed="81"/>
            <rFont val="Tahoma"/>
            <family val="2"/>
          </rPr>
          <t>Account_Balance_MTD(acctdept: {Map!D255})</t>
        </r>
      </text>
    </comment>
    <comment ref="F165" authorId="0" shapeId="0" xr:uid="{3399CCC8-624A-4146-B9A1-B28887D39878}">
      <text>
        <r>
          <rPr>
            <sz val="9"/>
            <color indexed="81"/>
            <rFont val="Tahoma"/>
            <family val="2"/>
          </rPr>
          <t>Account_Balance_MTD(acctdept: {Map!E255})</t>
        </r>
      </text>
    </comment>
    <comment ref="G165" authorId="0" shapeId="0" xr:uid="{92CFDFF6-D497-4426-BBD2-07E0D9EC1E3E}">
      <text>
        <r>
          <rPr>
            <sz val="9"/>
            <color indexed="81"/>
            <rFont val="Tahoma"/>
            <family val="2"/>
          </rPr>
          <t>Account_Balance_MTD(acctdept: {Map!F255})</t>
        </r>
      </text>
    </comment>
    <comment ref="H165" authorId="0" shapeId="0" xr:uid="{3BAFE666-1091-4D84-BE36-75A894938EF0}">
      <text>
        <r>
          <rPr>
            <sz val="9"/>
            <color indexed="81"/>
            <rFont val="Tahoma"/>
            <family val="2"/>
          </rPr>
          <t>Account_Balance_MTD(acctdept: {Map!G255})</t>
        </r>
      </text>
    </comment>
    <comment ref="I165" authorId="0" shapeId="0" xr:uid="{5B625947-5D66-4CE1-BCEA-41EFA1C3B211}">
      <text>
        <r>
          <rPr>
            <sz val="9"/>
            <color indexed="81"/>
            <rFont val="Tahoma"/>
            <family val="2"/>
          </rPr>
          <t>Account_Balance_MTD(acctdept: {Map!H255})</t>
        </r>
      </text>
    </comment>
    <comment ref="J165" authorId="0" shapeId="0" xr:uid="{BFE0BC2F-06C9-4C39-86C9-BFACAF545BF6}">
      <text>
        <r>
          <rPr>
            <sz val="9"/>
            <color indexed="81"/>
            <rFont val="Tahoma"/>
            <family val="2"/>
          </rPr>
          <t>Account_Balance_MTD(acctdept: {Map!I255})</t>
        </r>
      </text>
    </comment>
    <comment ref="K165" authorId="0" shapeId="0" xr:uid="{F490E066-2AE8-4B8B-80B0-55ACBBD19189}">
      <text>
        <r>
          <rPr>
            <sz val="9"/>
            <color indexed="81"/>
            <rFont val="Tahoma"/>
            <family val="2"/>
          </rPr>
          <t>Account_Balance_MTD(acctdept: {Map!J255})</t>
        </r>
      </text>
    </comment>
    <comment ref="L165" authorId="0" shapeId="0" xr:uid="{029117F3-03AC-488E-83D6-1AE7162CBA23}">
      <text>
        <r>
          <rPr>
            <sz val="9"/>
            <color indexed="81"/>
            <rFont val="Tahoma"/>
            <family val="2"/>
          </rPr>
          <t>Account_Balance_MTD(acctdept: {Map!K255})</t>
        </r>
      </text>
    </comment>
    <comment ref="M165" authorId="0" shapeId="0" xr:uid="{F3A9D05D-4305-467B-B297-D75B513494F9}">
      <text>
        <r>
          <rPr>
            <sz val="9"/>
            <color indexed="81"/>
            <rFont val="Tahoma"/>
            <family val="2"/>
          </rPr>
          <t>Account_Balance_MTD(acctdept: {Map!L255})</t>
        </r>
      </text>
    </comment>
    <comment ref="D166" authorId="0" shapeId="0" xr:uid="{13A9C983-9DB3-4F1B-A8F6-C6EDE37DD6CA}">
      <text>
        <r>
          <rPr>
            <sz val="9"/>
            <color indexed="81"/>
            <rFont val="Tahoma"/>
            <family val="2"/>
          </rPr>
          <t>Account_Balance_MTD(acctdept: {Map!C256})</t>
        </r>
      </text>
    </comment>
    <comment ref="E166" authorId="0" shapeId="0" xr:uid="{28B08DCF-D0A2-41C5-9420-3B75742DF696}">
      <text>
        <r>
          <rPr>
            <sz val="9"/>
            <color indexed="81"/>
            <rFont val="Tahoma"/>
            <family val="2"/>
          </rPr>
          <t>Account_Balance_MTD(acctdept: {Map!D256})</t>
        </r>
      </text>
    </comment>
    <comment ref="F166" authorId="0" shapeId="0" xr:uid="{37971FEC-CE62-45D9-9CFF-42CC4FD31F57}">
      <text>
        <r>
          <rPr>
            <sz val="9"/>
            <color indexed="81"/>
            <rFont val="Tahoma"/>
            <family val="2"/>
          </rPr>
          <t>Account_Balance_MTD(acctdept: {Map!E256})</t>
        </r>
      </text>
    </comment>
    <comment ref="G166" authorId="0" shapeId="0" xr:uid="{64AD9B8C-61E3-4B27-B15F-434D2570F6E8}">
      <text>
        <r>
          <rPr>
            <sz val="9"/>
            <color indexed="81"/>
            <rFont val="Tahoma"/>
            <family val="2"/>
          </rPr>
          <t>Account_Balance_MTD(acctdept: {Map!F256})</t>
        </r>
      </text>
    </comment>
    <comment ref="H166" authorId="0" shapeId="0" xr:uid="{1C15AEBD-8308-4DBF-910D-5905AD53C66C}">
      <text>
        <r>
          <rPr>
            <sz val="9"/>
            <color indexed="81"/>
            <rFont val="Tahoma"/>
            <family val="2"/>
          </rPr>
          <t>Account_Balance_MTD(acctdept: {Map!G256})</t>
        </r>
      </text>
    </comment>
    <comment ref="I166" authorId="0" shapeId="0" xr:uid="{C0DC58ED-8405-4A6B-BD46-AECE92DC5559}">
      <text>
        <r>
          <rPr>
            <sz val="9"/>
            <color indexed="81"/>
            <rFont val="Tahoma"/>
            <family val="2"/>
          </rPr>
          <t>Account_Balance_MTD(acctdept: {Map!H256})</t>
        </r>
      </text>
    </comment>
    <comment ref="J166" authorId="0" shapeId="0" xr:uid="{1E5E0CE0-4746-4671-B40E-56B9C9DCE97D}">
      <text>
        <r>
          <rPr>
            <sz val="9"/>
            <color indexed="81"/>
            <rFont val="Tahoma"/>
            <family val="2"/>
          </rPr>
          <t>Account_Balance_MTD(acctdept: {Map!I256})</t>
        </r>
      </text>
    </comment>
    <comment ref="K166" authorId="0" shapeId="0" xr:uid="{84899F3B-F0A7-4D9B-96DE-D1D46186D308}">
      <text>
        <r>
          <rPr>
            <sz val="9"/>
            <color indexed="81"/>
            <rFont val="Tahoma"/>
            <family val="2"/>
          </rPr>
          <t>Account_Balance_MTD(acctdept: {Map!J256})</t>
        </r>
      </text>
    </comment>
    <comment ref="L166" authorId="0" shapeId="0" xr:uid="{A0EF5D2F-AE14-4818-981B-09E532DC9128}">
      <text>
        <r>
          <rPr>
            <sz val="9"/>
            <color indexed="81"/>
            <rFont val="Tahoma"/>
            <family val="2"/>
          </rPr>
          <t>Account_Balance_MTD(acctdept: {Map!K256})</t>
        </r>
      </text>
    </comment>
    <comment ref="M166" authorId="0" shapeId="0" xr:uid="{3D437D44-1D8B-4C7E-8CFA-23D44DBAA95A}">
      <text>
        <r>
          <rPr>
            <sz val="9"/>
            <color indexed="81"/>
            <rFont val="Tahoma"/>
            <family val="2"/>
          </rPr>
          <t>Account_Balance_MTD(acctdept: {Map!L256})</t>
        </r>
      </text>
    </comment>
    <comment ref="D167" authorId="0" shapeId="0" xr:uid="{759693FE-33E2-4943-908E-8D10FF6EB54A}">
      <text>
        <r>
          <rPr>
            <sz val="9"/>
            <color indexed="81"/>
            <rFont val="Tahoma"/>
            <family val="2"/>
          </rPr>
          <t>Account_Balance_MTD(acctdept: {Map!C257})</t>
        </r>
      </text>
    </comment>
    <comment ref="E167" authorId="0" shapeId="0" xr:uid="{DE08B807-7E51-4174-9F39-33BBCAFCB284}">
      <text>
        <r>
          <rPr>
            <sz val="9"/>
            <color indexed="81"/>
            <rFont val="Tahoma"/>
            <family val="2"/>
          </rPr>
          <t>Account_Balance_MTD(acctdept: {Map!D257})</t>
        </r>
      </text>
    </comment>
    <comment ref="F167" authorId="0" shapeId="0" xr:uid="{E664C653-181B-4A3C-8E5A-B87D60712436}">
      <text>
        <r>
          <rPr>
            <sz val="9"/>
            <color indexed="81"/>
            <rFont val="Tahoma"/>
            <family val="2"/>
          </rPr>
          <t>Account_Balance_MTD(acctdept: {Map!E257})</t>
        </r>
      </text>
    </comment>
    <comment ref="G167" authorId="0" shapeId="0" xr:uid="{D2CB63E0-E7C6-4F05-B5E0-276046E50F95}">
      <text>
        <r>
          <rPr>
            <sz val="9"/>
            <color indexed="81"/>
            <rFont val="Tahoma"/>
            <family val="2"/>
          </rPr>
          <t>Account_Balance_MTD(acctdept: {Map!F257})</t>
        </r>
      </text>
    </comment>
    <comment ref="H167" authorId="0" shapeId="0" xr:uid="{CB01A131-750E-4D13-A13B-041961B52B24}">
      <text>
        <r>
          <rPr>
            <sz val="9"/>
            <color indexed="81"/>
            <rFont val="Tahoma"/>
            <family val="2"/>
          </rPr>
          <t>Account_Balance_MTD(acctdept: {Map!G257})</t>
        </r>
      </text>
    </comment>
    <comment ref="I167" authorId="0" shapeId="0" xr:uid="{9AA8FFF8-4FC9-4035-8AE6-9186266468CF}">
      <text>
        <r>
          <rPr>
            <sz val="9"/>
            <color indexed="81"/>
            <rFont val="Tahoma"/>
            <family val="2"/>
          </rPr>
          <t>Account_Balance_MTD(acctdept: {Map!H257})</t>
        </r>
      </text>
    </comment>
    <comment ref="J167" authorId="0" shapeId="0" xr:uid="{80620720-F36C-4821-B28C-D66E5B9ED420}">
      <text>
        <r>
          <rPr>
            <sz val="9"/>
            <color indexed="81"/>
            <rFont val="Tahoma"/>
            <family val="2"/>
          </rPr>
          <t>Account_Balance_MTD(acctdept: {Map!I257})</t>
        </r>
      </text>
    </comment>
    <comment ref="K167" authorId="0" shapeId="0" xr:uid="{8FCFCCAB-F7D8-47EB-B44F-0CFBD55FEAA8}">
      <text>
        <r>
          <rPr>
            <sz val="9"/>
            <color indexed="81"/>
            <rFont val="Tahoma"/>
            <family val="2"/>
          </rPr>
          <t>Account_Balance_MTD(acctdept: {Map!J257})</t>
        </r>
      </text>
    </comment>
    <comment ref="L167" authorId="0" shapeId="0" xr:uid="{9EB95A0A-689D-416C-9ED2-ABB000FA0144}">
      <text>
        <r>
          <rPr>
            <sz val="9"/>
            <color indexed="81"/>
            <rFont val="Tahoma"/>
            <family val="2"/>
          </rPr>
          <t>Account_Balance_MTD(acctdept: {Map!K257})</t>
        </r>
      </text>
    </comment>
    <comment ref="M167" authorId="0" shapeId="0" xr:uid="{75436D0C-4E23-406C-8E1B-F14500F9182B}">
      <text>
        <r>
          <rPr>
            <sz val="9"/>
            <color indexed="81"/>
            <rFont val="Tahoma"/>
            <family val="2"/>
          </rPr>
          <t>Account_Balance_MTD(acctdept: {Map!L257})</t>
        </r>
      </text>
    </comment>
    <comment ref="D168" authorId="0" shapeId="0" xr:uid="{C5E57B15-A3C1-4A55-BEBB-161DC48961D3}">
      <text>
        <r>
          <rPr>
            <sz val="9"/>
            <color indexed="81"/>
            <rFont val="Tahoma"/>
            <family val="2"/>
          </rPr>
          <t>Account_Balance_MTD(acctdept: {Map!C258})</t>
        </r>
      </text>
    </comment>
    <comment ref="E168" authorId="0" shapeId="0" xr:uid="{39435A41-0194-49E4-BE74-2C991FD36A97}">
      <text>
        <r>
          <rPr>
            <sz val="9"/>
            <color indexed="81"/>
            <rFont val="Tahoma"/>
            <family val="2"/>
          </rPr>
          <t>Account_Balance_MTD(acctdept: {Map!D258})</t>
        </r>
      </text>
    </comment>
    <comment ref="F168" authorId="0" shapeId="0" xr:uid="{76626F65-E3F0-48A4-AAB4-8FC843E124E0}">
      <text>
        <r>
          <rPr>
            <sz val="9"/>
            <color indexed="81"/>
            <rFont val="Tahoma"/>
            <family val="2"/>
          </rPr>
          <t>Account_Balance_MTD(acctdept: {Map!E258})</t>
        </r>
      </text>
    </comment>
    <comment ref="G168" authorId="0" shapeId="0" xr:uid="{A5CE73CD-6C42-422D-85B5-42E02AC5F37B}">
      <text>
        <r>
          <rPr>
            <sz val="9"/>
            <color indexed="81"/>
            <rFont val="Tahoma"/>
            <family val="2"/>
          </rPr>
          <t>Account_Balance_MTD(acctdept: {Map!F258})</t>
        </r>
      </text>
    </comment>
    <comment ref="H168" authorId="0" shapeId="0" xr:uid="{CC29EE5F-D489-4CA9-A056-084F5A5A92D3}">
      <text>
        <r>
          <rPr>
            <sz val="9"/>
            <color indexed="81"/>
            <rFont val="Tahoma"/>
            <family val="2"/>
          </rPr>
          <t>Account_Balance_MTD(acctdept: {Map!G258})</t>
        </r>
      </text>
    </comment>
    <comment ref="I168" authorId="0" shapeId="0" xr:uid="{3BC3F099-ECAB-45DD-9AC9-678F91302090}">
      <text>
        <r>
          <rPr>
            <sz val="9"/>
            <color indexed="81"/>
            <rFont val="Tahoma"/>
            <family val="2"/>
          </rPr>
          <t>Account_Balance_MTD(acctdept: {Map!H258})</t>
        </r>
      </text>
    </comment>
    <comment ref="J168" authorId="0" shapeId="0" xr:uid="{7E465F24-FCFF-4721-9093-13C4F6D44BD1}">
      <text>
        <r>
          <rPr>
            <sz val="9"/>
            <color indexed="81"/>
            <rFont val="Tahoma"/>
            <family val="2"/>
          </rPr>
          <t>Account_Balance_MTD(acctdept: {Map!I258})</t>
        </r>
      </text>
    </comment>
    <comment ref="K168" authorId="0" shapeId="0" xr:uid="{EBE77483-558F-435F-9256-8440F4B9C3DB}">
      <text>
        <r>
          <rPr>
            <sz val="9"/>
            <color indexed="81"/>
            <rFont val="Tahoma"/>
            <family val="2"/>
          </rPr>
          <t>Account_Balance_MTD(acctdept: {Map!J258})</t>
        </r>
      </text>
    </comment>
    <comment ref="L168" authorId="0" shapeId="0" xr:uid="{125C6F8F-14DC-441F-9C5C-E0D6488EEB5A}">
      <text>
        <r>
          <rPr>
            <sz val="9"/>
            <color indexed="81"/>
            <rFont val="Tahoma"/>
            <family val="2"/>
          </rPr>
          <t>Account_Balance_MTD(acctdept: {Map!K258})</t>
        </r>
      </text>
    </comment>
    <comment ref="M168" authorId="0" shapeId="0" xr:uid="{0F347D23-E195-433A-B5F9-7875525D8043}">
      <text>
        <r>
          <rPr>
            <sz val="9"/>
            <color indexed="81"/>
            <rFont val="Tahoma"/>
            <family val="2"/>
          </rPr>
          <t>Account_Balance_MTD(acctdept: {Map!L258})</t>
        </r>
      </text>
    </comment>
    <comment ref="D169" authorId="0" shapeId="0" xr:uid="{B2BE1334-05AC-4C1D-BDCA-40C3EA6C90FF}">
      <text>
        <r>
          <rPr>
            <sz val="9"/>
            <color indexed="81"/>
            <rFont val="Tahoma"/>
            <family val="2"/>
          </rPr>
          <t>Account_Balance_MTD(acctdept: {Map!C259})</t>
        </r>
      </text>
    </comment>
    <comment ref="E169" authorId="0" shapeId="0" xr:uid="{AEA3621D-32BD-4CF0-90D4-2BB220E94F45}">
      <text>
        <r>
          <rPr>
            <sz val="9"/>
            <color indexed="81"/>
            <rFont val="Tahoma"/>
            <family val="2"/>
          </rPr>
          <t>Account_Balance_MTD(acctdept: {Map!D259})</t>
        </r>
      </text>
    </comment>
    <comment ref="F169" authorId="0" shapeId="0" xr:uid="{7FE7440B-6442-44A6-93B0-88D797F43B95}">
      <text>
        <r>
          <rPr>
            <sz val="9"/>
            <color indexed="81"/>
            <rFont val="Tahoma"/>
            <family val="2"/>
          </rPr>
          <t>Account_Balance_MTD(acctdept: {Map!E259})</t>
        </r>
      </text>
    </comment>
    <comment ref="G169" authorId="0" shapeId="0" xr:uid="{18F5ED28-9AD4-4DD1-A9DC-8EBA75144D19}">
      <text>
        <r>
          <rPr>
            <sz val="9"/>
            <color indexed="81"/>
            <rFont val="Tahoma"/>
            <family val="2"/>
          </rPr>
          <t>Account_Balance_MTD(acctdept: {Map!F259})</t>
        </r>
      </text>
    </comment>
    <comment ref="H169" authorId="0" shapeId="0" xr:uid="{116F5ABC-C5B3-4B7E-97FD-A37B7EDB38F6}">
      <text>
        <r>
          <rPr>
            <sz val="9"/>
            <color indexed="81"/>
            <rFont val="Tahoma"/>
            <family val="2"/>
          </rPr>
          <t>Account_Balance_MTD(acctdept: {Map!G259})</t>
        </r>
      </text>
    </comment>
    <comment ref="I169" authorId="0" shapeId="0" xr:uid="{A074BDAD-6C71-4364-BC1F-F9A9FF3CF663}">
      <text>
        <r>
          <rPr>
            <sz val="9"/>
            <color indexed="81"/>
            <rFont val="Tahoma"/>
            <family val="2"/>
          </rPr>
          <t>Account_Balance_MTD(acctdept: {Map!H259})</t>
        </r>
      </text>
    </comment>
    <comment ref="J169" authorId="0" shapeId="0" xr:uid="{0BEE4FCD-A6A4-458D-9DC6-68B6C516C4B3}">
      <text>
        <r>
          <rPr>
            <sz val="9"/>
            <color indexed="81"/>
            <rFont val="Tahoma"/>
            <family val="2"/>
          </rPr>
          <t>Account_Balance_MTD(acctdept: {Map!I259})</t>
        </r>
      </text>
    </comment>
    <comment ref="K169" authorId="0" shapeId="0" xr:uid="{78F10873-841B-4F22-80ED-9966C97F1DC3}">
      <text>
        <r>
          <rPr>
            <sz val="9"/>
            <color indexed="81"/>
            <rFont val="Tahoma"/>
            <family val="2"/>
          </rPr>
          <t>Account_Balance_MTD(acctdept: {Map!J259})</t>
        </r>
      </text>
    </comment>
    <comment ref="L169" authorId="0" shapeId="0" xr:uid="{6BA6E2C3-E505-4DB6-BDC9-AD20B939FA6F}">
      <text>
        <r>
          <rPr>
            <sz val="9"/>
            <color indexed="81"/>
            <rFont val="Tahoma"/>
            <family val="2"/>
          </rPr>
          <t>Account_Balance_MTD(acctdept: {Map!K259})</t>
        </r>
      </text>
    </comment>
    <comment ref="M169" authorId="0" shapeId="0" xr:uid="{FD068C73-E968-4772-B69A-E7D5E3EA770F}">
      <text>
        <r>
          <rPr>
            <sz val="9"/>
            <color indexed="81"/>
            <rFont val="Tahoma"/>
            <family val="2"/>
          </rPr>
          <t>Account_Balance_MTD(acctdept: {Map!L259})</t>
        </r>
      </text>
    </comment>
    <comment ref="D170" authorId="0" shapeId="0" xr:uid="{A728E750-7805-4EDF-8F39-ED0AB35BD6E2}">
      <text>
        <r>
          <rPr>
            <sz val="9"/>
            <color indexed="81"/>
            <rFont val="Tahoma"/>
            <family val="2"/>
          </rPr>
          <t>Account_Balance_MTD(acctdept: {Map!C260})</t>
        </r>
      </text>
    </comment>
    <comment ref="E170" authorId="0" shapeId="0" xr:uid="{4C6C25DC-5FB1-4591-9415-EE2C61451632}">
      <text>
        <r>
          <rPr>
            <sz val="9"/>
            <color indexed="81"/>
            <rFont val="Tahoma"/>
            <family val="2"/>
          </rPr>
          <t>Account_Balance_MTD(acctdept: {Map!D260})</t>
        </r>
      </text>
    </comment>
    <comment ref="F170" authorId="0" shapeId="0" xr:uid="{4076D34E-BFD1-4A53-B706-E3BC098EEC08}">
      <text>
        <r>
          <rPr>
            <sz val="9"/>
            <color indexed="81"/>
            <rFont val="Tahoma"/>
            <family val="2"/>
          </rPr>
          <t>Account_Balance_MTD(acctdept: {Map!E260})</t>
        </r>
      </text>
    </comment>
    <comment ref="G170" authorId="0" shapeId="0" xr:uid="{4BF68E13-181F-40A2-A085-43B0C9E7D7A3}">
      <text>
        <r>
          <rPr>
            <sz val="9"/>
            <color indexed="81"/>
            <rFont val="Tahoma"/>
            <family val="2"/>
          </rPr>
          <t>Account_Balance_MTD(acctdept: {Map!F260})</t>
        </r>
      </text>
    </comment>
    <comment ref="H170" authorId="0" shapeId="0" xr:uid="{7D8713E1-50C6-4D37-9427-B02AA2DFCCF5}">
      <text>
        <r>
          <rPr>
            <sz val="9"/>
            <color indexed="81"/>
            <rFont val="Tahoma"/>
            <family val="2"/>
          </rPr>
          <t>Account_Balance_MTD(acctdept: {Map!G260})</t>
        </r>
      </text>
    </comment>
    <comment ref="I170" authorId="0" shapeId="0" xr:uid="{52211C93-1860-426A-80DF-B8454AD9D3F3}">
      <text>
        <r>
          <rPr>
            <sz val="9"/>
            <color indexed="81"/>
            <rFont val="Tahoma"/>
            <family val="2"/>
          </rPr>
          <t>Account_Balance_MTD(acctdept: {Map!H260})</t>
        </r>
      </text>
    </comment>
    <comment ref="J170" authorId="0" shapeId="0" xr:uid="{A687F2BF-438E-4094-B5A4-DE9D3A9C938E}">
      <text>
        <r>
          <rPr>
            <sz val="9"/>
            <color indexed="81"/>
            <rFont val="Tahoma"/>
            <family val="2"/>
          </rPr>
          <t>Account_Balance_MTD(acctdept: {Map!I260})</t>
        </r>
      </text>
    </comment>
    <comment ref="K170" authorId="0" shapeId="0" xr:uid="{F2E9D8F1-B1A9-425D-A60A-BEB765B0BF16}">
      <text>
        <r>
          <rPr>
            <sz val="9"/>
            <color indexed="81"/>
            <rFont val="Tahoma"/>
            <family val="2"/>
          </rPr>
          <t>Account_Balance_MTD(acctdept: {Map!J260})</t>
        </r>
      </text>
    </comment>
    <comment ref="L170" authorId="0" shapeId="0" xr:uid="{8FBFB242-5514-4BC3-B154-4FD685CC0CDD}">
      <text>
        <r>
          <rPr>
            <sz val="9"/>
            <color indexed="81"/>
            <rFont val="Tahoma"/>
            <family val="2"/>
          </rPr>
          <t>Account_Balance_MTD(acctdept: {Map!K260})</t>
        </r>
      </text>
    </comment>
    <comment ref="M170" authorId="0" shapeId="0" xr:uid="{D317E95E-C4C0-425A-93F7-6DF5EFC33BF3}">
      <text>
        <r>
          <rPr>
            <sz val="9"/>
            <color indexed="81"/>
            <rFont val="Tahoma"/>
            <family val="2"/>
          </rPr>
          <t>Account_Balance_MTD(acctdept: {Map!L260})</t>
        </r>
      </text>
    </comment>
    <comment ref="D171" authorId="0" shapeId="0" xr:uid="{259F012B-ADFA-4085-9660-0A8933B4876A}">
      <text>
        <r>
          <rPr>
            <sz val="9"/>
            <color indexed="81"/>
            <rFont val="Tahoma"/>
            <family val="2"/>
          </rPr>
          <t>Account_Balance_MTD(acctdept: {Map!C261})</t>
        </r>
      </text>
    </comment>
    <comment ref="E171" authorId="0" shapeId="0" xr:uid="{AFDB8EB7-C6CC-40CF-AC6F-03460ED7FD2B}">
      <text>
        <r>
          <rPr>
            <sz val="9"/>
            <color indexed="81"/>
            <rFont val="Tahoma"/>
            <family val="2"/>
          </rPr>
          <t>Account_Balance_MTD(acctdept: {Map!D261})</t>
        </r>
      </text>
    </comment>
    <comment ref="F171" authorId="0" shapeId="0" xr:uid="{EF6D1F40-1B42-4626-B0C7-36901ED0B994}">
      <text>
        <r>
          <rPr>
            <sz val="9"/>
            <color indexed="81"/>
            <rFont val="Tahoma"/>
            <family val="2"/>
          </rPr>
          <t>Account_Balance_MTD(acctdept: {Map!E261})</t>
        </r>
      </text>
    </comment>
    <comment ref="G171" authorId="0" shapeId="0" xr:uid="{A1C2170C-146E-4F9D-B543-B1C573417242}">
      <text>
        <r>
          <rPr>
            <sz val="9"/>
            <color indexed="81"/>
            <rFont val="Tahoma"/>
            <family val="2"/>
          </rPr>
          <t>Account_Balance_MTD(acctdept: {Map!F261})</t>
        </r>
      </text>
    </comment>
    <comment ref="H171" authorId="0" shapeId="0" xr:uid="{1E0E1070-DE4E-4277-BEB0-37FD24BABA00}">
      <text>
        <r>
          <rPr>
            <sz val="9"/>
            <color indexed="81"/>
            <rFont val="Tahoma"/>
            <family val="2"/>
          </rPr>
          <t>Account_Balance_MTD(acctdept: {Map!G261})</t>
        </r>
      </text>
    </comment>
    <comment ref="I171" authorId="0" shapeId="0" xr:uid="{4194BB5B-9F2C-4E60-A8BE-95927B192D8C}">
      <text>
        <r>
          <rPr>
            <sz val="9"/>
            <color indexed="81"/>
            <rFont val="Tahoma"/>
            <family val="2"/>
          </rPr>
          <t>Account_Balance_MTD(acctdept: {Map!H261})</t>
        </r>
      </text>
    </comment>
    <comment ref="J171" authorId="0" shapeId="0" xr:uid="{11D2A2E0-8B46-404F-BE36-F4915BED4490}">
      <text>
        <r>
          <rPr>
            <sz val="9"/>
            <color indexed="81"/>
            <rFont val="Tahoma"/>
            <family val="2"/>
          </rPr>
          <t>Account_Balance_MTD(acctdept: {Map!I261})</t>
        </r>
      </text>
    </comment>
    <comment ref="K171" authorId="0" shapeId="0" xr:uid="{17B1D1B6-B440-45AE-9525-33D72111BB66}">
      <text>
        <r>
          <rPr>
            <sz val="9"/>
            <color indexed="81"/>
            <rFont val="Tahoma"/>
            <family val="2"/>
          </rPr>
          <t>Account_Balance_MTD(acctdept: {Map!J261})</t>
        </r>
      </text>
    </comment>
    <comment ref="L171" authorId="0" shapeId="0" xr:uid="{F205A7EA-BBB4-4B0C-ACE1-D15BDD1B158F}">
      <text>
        <r>
          <rPr>
            <sz val="9"/>
            <color indexed="81"/>
            <rFont val="Tahoma"/>
            <family val="2"/>
          </rPr>
          <t>Account_Balance_MTD(acctdept: {Map!K261})</t>
        </r>
      </text>
    </comment>
    <comment ref="M171" authorId="0" shapeId="0" xr:uid="{3CE49E6E-3B13-4B27-82C9-50F9241CD23D}">
      <text>
        <r>
          <rPr>
            <sz val="9"/>
            <color indexed="81"/>
            <rFont val="Tahoma"/>
            <family val="2"/>
          </rPr>
          <t>Account_Balance_MTD(acctdept: {Map!L261})</t>
        </r>
      </text>
    </comment>
    <comment ref="D172" authorId="0" shapeId="0" xr:uid="{B321341D-3FB2-4959-93E7-BADBAAE5D6AE}">
      <text>
        <r>
          <rPr>
            <sz val="9"/>
            <color indexed="81"/>
            <rFont val="Tahoma"/>
            <family val="2"/>
          </rPr>
          <t>Account_Balance_MTD(acctdept: {Map!C262})</t>
        </r>
      </text>
    </comment>
    <comment ref="E172" authorId="0" shapeId="0" xr:uid="{20DAAA63-F9C7-4D23-A6B8-C2264980513B}">
      <text>
        <r>
          <rPr>
            <sz val="9"/>
            <color indexed="81"/>
            <rFont val="Tahoma"/>
            <family val="2"/>
          </rPr>
          <t>Account_Balance_MTD(acctdept: {Map!D262})</t>
        </r>
      </text>
    </comment>
    <comment ref="F172" authorId="0" shapeId="0" xr:uid="{51AB1271-5880-4678-9A42-8A45257B9069}">
      <text>
        <r>
          <rPr>
            <sz val="9"/>
            <color indexed="81"/>
            <rFont val="Tahoma"/>
            <family val="2"/>
          </rPr>
          <t>Account_Balance_MTD(acctdept: {Map!E262})</t>
        </r>
      </text>
    </comment>
    <comment ref="G172" authorId="0" shapeId="0" xr:uid="{0382D6E6-C416-4A52-9CDB-AD696B1167BE}">
      <text>
        <r>
          <rPr>
            <sz val="9"/>
            <color indexed="81"/>
            <rFont val="Tahoma"/>
            <family val="2"/>
          </rPr>
          <t>Account_Balance_MTD(acctdept: {Map!F262})</t>
        </r>
      </text>
    </comment>
    <comment ref="H172" authorId="0" shapeId="0" xr:uid="{F3F3ED46-BC46-4DBE-B55F-98622F65E262}">
      <text>
        <r>
          <rPr>
            <sz val="9"/>
            <color indexed="81"/>
            <rFont val="Tahoma"/>
            <family val="2"/>
          </rPr>
          <t>Account_Balance_MTD(acctdept: {Map!G262})</t>
        </r>
      </text>
    </comment>
    <comment ref="I172" authorId="0" shapeId="0" xr:uid="{FBEA595D-47C2-433E-8582-F120586CFFCB}">
      <text>
        <r>
          <rPr>
            <sz val="9"/>
            <color indexed="81"/>
            <rFont val="Tahoma"/>
            <family val="2"/>
          </rPr>
          <t>Account_Balance_MTD(acctdept: {Map!H262})</t>
        </r>
      </text>
    </comment>
    <comment ref="J172" authorId="0" shapeId="0" xr:uid="{8EF9D3AE-018C-4153-8D44-862F2D82A2DC}">
      <text>
        <r>
          <rPr>
            <sz val="9"/>
            <color indexed="81"/>
            <rFont val="Tahoma"/>
            <family val="2"/>
          </rPr>
          <t>Account_Balance_MTD(acctdept: {Map!I262})</t>
        </r>
      </text>
    </comment>
    <comment ref="K172" authorId="0" shapeId="0" xr:uid="{28E12C5E-FE2B-4BED-BA8C-AE1B9FA045B0}">
      <text>
        <r>
          <rPr>
            <sz val="9"/>
            <color indexed="81"/>
            <rFont val="Tahoma"/>
            <family val="2"/>
          </rPr>
          <t>Account_Balance_MTD(acctdept: {Map!J262})</t>
        </r>
      </text>
    </comment>
    <comment ref="L172" authorId="0" shapeId="0" xr:uid="{528988C9-475C-48DC-8EDC-369556167019}">
      <text>
        <r>
          <rPr>
            <sz val="9"/>
            <color indexed="81"/>
            <rFont val="Tahoma"/>
            <family val="2"/>
          </rPr>
          <t>Account_Balance_MTD(acctdept: {Map!K262})</t>
        </r>
      </text>
    </comment>
    <comment ref="M172" authorId="0" shapeId="0" xr:uid="{F8FF7B63-B3F1-44FC-9D16-2C268215298A}">
      <text>
        <r>
          <rPr>
            <sz val="9"/>
            <color indexed="81"/>
            <rFont val="Tahoma"/>
            <family val="2"/>
          </rPr>
          <t>Account_Balance_MTD(acctdept: {Map!L262})</t>
        </r>
      </text>
    </comment>
    <comment ref="D173" authorId="0" shapeId="0" xr:uid="{3DBC52C2-6C4D-45E2-8E33-5A4FE7196285}">
      <text>
        <r>
          <rPr>
            <sz val="9"/>
            <color indexed="81"/>
            <rFont val="Tahoma"/>
            <family val="2"/>
          </rPr>
          <t>Account_Balance_MTD(acctdept: {Map!C263})</t>
        </r>
      </text>
    </comment>
    <comment ref="E173" authorId="0" shapeId="0" xr:uid="{6D9C580E-607C-4AFD-BAB0-0535F4205F13}">
      <text>
        <r>
          <rPr>
            <sz val="9"/>
            <color indexed="81"/>
            <rFont val="Tahoma"/>
            <family val="2"/>
          </rPr>
          <t>Account_Balance_MTD(acctdept: {Map!D263})</t>
        </r>
      </text>
    </comment>
    <comment ref="F173" authorId="0" shapeId="0" xr:uid="{75B2A596-EFEB-4651-8E13-26E7E20795A2}">
      <text>
        <r>
          <rPr>
            <sz val="9"/>
            <color indexed="81"/>
            <rFont val="Tahoma"/>
            <family val="2"/>
          </rPr>
          <t>Account_Balance_MTD(acctdept: {Map!E263})</t>
        </r>
      </text>
    </comment>
    <comment ref="G173" authorId="0" shapeId="0" xr:uid="{3E65F98D-414D-4D71-A1E6-68593574C6D2}">
      <text>
        <r>
          <rPr>
            <sz val="9"/>
            <color indexed="81"/>
            <rFont val="Tahoma"/>
            <family val="2"/>
          </rPr>
          <t>Account_Balance_MTD(acctdept: {Map!F263})</t>
        </r>
      </text>
    </comment>
    <comment ref="H173" authorId="0" shapeId="0" xr:uid="{8AD5ADB0-1362-44D5-8FA4-050CD6A0CC0E}">
      <text>
        <r>
          <rPr>
            <sz val="9"/>
            <color indexed="81"/>
            <rFont val="Tahoma"/>
            <family val="2"/>
          </rPr>
          <t>Account_Balance_MTD(acctdept: {Map!G263})</t>
        </r>
      </text>
    </comment>
    <comment ref="I173" authorId="0" shapeId="0" xr:uid="{6F1CCF10-EF90-4018-8202-B0EA77ED277A}">
      <text>
        <r>
          <rPr>
            <sz val="9"/>
            <color indexed="81"/>
            <rFont val="Tahoma"/>
            <family val="2"/>
          </rPr>
          <t>Account_Balance_MTD(acctdept: {Map!H263})</t>
        </r>
      </text>
    </comment>
    <comment ref="J173" authorId="0" shapeId="0" xr:uid="{51141871-8D0A-4181-8A84-1597EE07B197}">
      <text>
        <r>
          <rPr>
            <sz val="9"/>
            <color indexed="81"/>
            <rFont val="Tahoma"/>
            <family val="2"/>
          </rPr>
          <t>Account_Balance_MTD(acctdept: {Map!I263})</t>
        </r>
      </text>
    </comment>
    <comment ref="K173" authorId="0" shapeId="0" xr:uid="{58A1C409-6F16-4137-B283-B64399C52EF7}">
      <text>
        <r>
          <rPr>
            <sz val="9"/>
            <color indexed="81"/>
            <rFont val="Tahoma"/>
            <family val="2"/>
          </rPr>
          <t>Account_Balance_MTD(acctdept: {Map!J263})</t>
        </r>
      </text>
    </comment>
    <comment ref="L173" authorId="0" shapeId="0" xr:uid="{B4AB6BA3-EB72-4E69-89C8-0794ED20EF2D}">
      <text>
        <r>
          <rPr>
            <sz val="9"/>
            <color indexed="81"/>
            <rFont val="Tahoma"/>
            <family val="2"/>
          </rPr>
          <t>Account_Balance_MTD(acctdept: {Map!K263})</t>
        </r>
      </text>
    </comment>
    <comment ref="M173" authorId="0" shapeId="0" xr:uid="{07066ED1-8D61-4F0B-B66F-CA948EFF38ED}">
      <text>
        <r>
          <rPr>
            <sz val="9"/>
            <color indexed="81"/>
            <rFont val="Tahoma"/>
            <family val="2"/>
          </rPr>
          <t>Account_Balance_MTD(acctdept: {Map!L263})</t>
        </r>
      </text>
    </comment>
    <comment ref="D174" authorId="0" shapeId="0" xr:uid="{A2A28D6A-B6A6-439D-91B5-25166DA8C8F5}">
      <text>
        <r>
          <rPr>
            <sz val="9"/>
            <color indexed="81"/>
            <rFont val="Tahoma"/>
            <family val="2"/>
          </rPr>
          <t>Account_Balance_MTD(acctdept: {Map!C264})</t>
        </r>
      </text>
    </comment>
    <comment ref="E174" authorId="0" shapeId="0" xr:uid="{8761894C-05D1-49A7-A5C0-4AAAE73AB4CA}">
      <text>
        <r>
          <rPr>
            <sz val="9"/>
            <color indexed="81"/>
            <rFont val="Tahoma"/>
            <family val="2"/>
          </rPr>
          <t>Account_Balance_MTD(acctdept: {Map!D264})</t>
        </r>
      </text>
    </comment>
    <comment ref="F174" authorId="0" shapeId="0" xr:uid="{779F9C28-ABED-4B91-9ADC-69DB958F4FC8}">
      <text>
        <r>
          <rPr>
            <sz val="9"/>
            <color indexed="81"/>
            <rFont val="Tahoma"/>
            <family val="2"/>
          </rPr>
          <t>Account_Balance_MTD(acctdept: {Map!E264})</t>
        </r>
      </text>
    </comment>
    <comment ref="G174" authorId="0" shapeId="0" xr:uid="{899849E5-7B50-4165-97CA-F2576DCC21C9}">
      <text>
        <r>
          <rPr>
            <sz val="9"/>
            <color indexed="81"/>
            <rFont val="Tahoma"/>
            <family val="2"/>
          </rPr>
          <t>Account_Balance_MTD(acctdept: {Map!F264})</t>
        </r>
      </text>
    </comment>
    <comment ref="H174" authorId="0" shapeId="0" xr:uid="{44AFFFCF-C2EA-4E24-B74F-EC631C756DC6}">
      <text>
        <r>
          <rPr>
            <sz val="9"/>
            <color indexed="81"/>
            <rFont val="Tahoma"/>
            <family val="2"/>
          </rPr>
          <t>Account_Balance_MTD(acctdept: {Map!G264})</t>
        </r>
      </text>
    </comment>
    <comment ref="I174" authorId="0" shapeId="0" xr:uid="{0B0059A8-582E-4CC7-9CC8-E8DF714D28D3}">
      <text>
        <r>
          <rPr>
            <sz val="9"/>
            <color indexed="81"/>
            <rFont val="Tahoma"/>
            <family val="2"/>
          </rPr>
          <t>Account_Balance_MTD(acctdept: {Map!H264})</t>
        </r>
      </text>
    </comment>
    <comment ref="J174" authorId="0" shapeId="0" xr:uid="{C86241BC-AE19-4AE0-8282-47263A4A0D91}">
      <text>
        <r>
          <rPr>
            <sz val="9"/>
            <color indexed="81"/>
            <rFont val="Tahoma"/>
            <family val="2"/>
          </rPr>
          <t>Account_Balance_MTD(acctdept: {Map!I264})</t>
        </r>
      </text>
    </comment>
    <comment ref="K174" authorId="0" shapeId="0" xr:uid="{5B21A70F-20A5-43D4-A2CA-6383D1619B69}">
      <text>
        <r>
          <rPr>
            <sz val="9"/>
            <color indexed="81"/>
            <rFont val="Tahoma"/>
            <family val="2"/>
          </rPr>
          <t>Account_Balance_MTD(acctdept: {Map!J264})</t>
        </r>
      </text>
    </comment>
    <comment ref="L174" authorId="0" shapeId="0" xr:uid="{CAF53135-7420-4D7D-ABCA-35582A0D5B78}">
      <text>
        <r>
          <rPr>
            <sz val="9"/>
            <color indexed="81"/>
            <rFont val="Tahoma"/>
            <family val="2"/>
          </rPr>
          <t>Account_Balance_MTD(acctdept: {Map!K264})</t>
        </r>
      </text>
    </comment>
    <comment ref="M174" authorId="0" shapeId="0" xr:uid="{BB5A9EBB-DCC7-4248-934E-4C740D294624}">
      <text>
        <r>
          <rPr>
            <sz val="9"/>
            <color indexed="81"/>
            <rFont val="Tahoma"/>
            <family val="2"/>
          </rPr>
          <t>Account_Balance_MTD(acctdept: {Map!L264})</t>
        </r>
      </text>
    </comment>
    <comment ref="D175" authorId="0" shapeId="0" xr:uid="{DBE06A22-78E7-4B43-B2CB-1F7E9286E274}">
      <text>
        <r>
          <rPr>
            <sz val="9"/>
            <color indexed="81"/>
            <rFont val="Tahoma"/>
            <family val="2"/>
          </rPr>
          <t>Account_Balance_MTD(acctdept: {Map!C265})</t>
        </r>
      </text>
    </comment>
    <comment ref="E175" authorId="0" shapeId="0" xr:uid="{DDF99954-F83B-447D-8BF6-9028A390BCA3}">
      <text>
        <r>
          <rPr>
            <sz val="9"/>
            <color indexed="81"/>
            <rFont val="Tahoma"/>
            <family val="2"/>
          </rPr>
          <t>Account_Balance_MTD(acctdept: {Map!D265})</t>
        </r>
      </text>
    </comment>
    <comment ref="F175" authorId="0" shapeId="0" xr:uid="{AD9AC23A-F2AC-414B-BF80-288FB6CAF5CC}">
      <text>
        <r>
          <rPr>
            <sz val="9"/>
            <color indexed="81"/>
            <rFont val="Tahoma"/>
            <family val="2"/>
          </rPr>
          <t>Account_Balance_MTD(acctdept: {Map!E265})</t>
        </r>
      </text>
    </comment>
    <comment ref="G175" authorId="0" shapeId="0" xr:uid="{BD31AE80-A9AA-4940-B6F9-6C8758D80FD4}">
      <text>
        <r>
          <rPr>
            <sz val="9"/>
            <color indexed="81"/>
            <rFont val="Tahoma"/>
            <family val="2"/>
          </rPr>
          <t>Account_Balance_MTD(acctdept: {Map!F265})</t>
        </r>
      </text>
    </comment>
    <comment ref="H175" authorId="0" shapeId="0" xr:uid="{1E8C3223-58DC-48D2-A13D-6642FF553034}">
      <text>
        <r>
          <rPr>
            <sz val="9"/>
            <color indexed="81"/>
            <rFont val="Tahoma"/>
            <family val="2"/>
          </rPr>
          <t>Account_Balance_MTD(acctdept: {Map!G265})</t>
        </r>
      </text>
    </comment>
    <comment ref="I175" authorId="0" shapeId="0" xr:uid="{88137D93-F11F-414D-8F97-5F3F64FC8DD8}">
      <text>
        <r>
          <rPr>
            <sz val="9"/>
            <color indexed="81"/>
            <rFont val="Tahoma"/>
            <family val="2"/>
          </rPr>
          <t>Account_Balance_MTD(acctdept: {Map!H265})</t>
        </r>
      </text>
    </comment>
    <comment ref="J175" authorId="0" shapeId="0" xr:uid="{F9D550C3-ACD8-4B26-A68A-5002C852E220}">
      <text>
        <r>
          <rPr>
            <sz val="9"/>
            <color indexed="81"/>
            <rFont val="Tahoma"/>
            <family val="2"/>
          </rPr>
          <t>Account_Balance_MTD(acctdept: {Map!I265})</t>
        </r>
      </text>
    </comment>
    <comment ref="K175" authorId="0" shapeId="0" xr:uid="{662031A8-90FD-428C-8D37-533713A9ACC8}">
      <text>
        <r>
          <rPr>
            <sz val="9"/>
            <color indexed="81"/>
            <rFont val="Tahoma"/>
            <family val="2"/>
          </rPr>
          <t>Account_Balance_MTD(acctdept: {Map!J265})</t>
        </r>
      </text>
    </comment>
    <comment ref="L175" authorId="0" shapeId="0" xr:uid="{B9A915B3-4A50-4D59-BBD3-FC53714E3124}">
      <text>
        <r>
          <rPr>
            <sz val="9"/>
            <color indexed="81"/>
            <rFont val="Tahoma"/>
            <family val="2"/>
          </rPr>
          <t>Account_Balance_MTD(acctdept: {Map!K265})</t>
        </r>
      </text>
    </comment>
    <comment ref="M175" authorId="0" shapeId="0" xr:uid="{6D12B681-B2E4-4F37-A9B7-7CF8F3BD9661}">
      <text>
        <r>
          <rPr>
            <sz val="9"/>
            <color indexed="81"/>
            <rFont val="Tahoma"/>
            <family val="2"/>
          </rPr>
          <t>Account_Balance_MTD(acctdept: {Map!L265})</t>
        </r>
      </text>
    </comment>
    <comment ref="D176" authorId="0" shapeId="0" xr:uid="{763A7396-0B55-44DB-B847-7CFD132BF191}">
      <text>
        <r>
          <rPr>
            <sz val="9"/>
            <color indexed="81"/>
            <rFont val="Tahoma"/>
            <family val="2"/>
          </rPr>
          <t>Account_Balance_MTD(acctdept: {Map!C266})</t>
        </r>
      </text>
    </comment>
    <comment ref="E176" authorId="0" shapeId="0" xr:uid="{4808724F-366B-4780-BDA2-D07FD45B5921}">
      <text>
        <r>
          <rPr>
            <sz val="9"/>
            <color indexed="81"/>
            <rFont val="Tahoma"/>
            <family val="2"/>
          </rPr>
          <t>Account_Balance_MTD(acctdept: {Map!D266})</t>
        </r>
      </text>
    </comment>
    <comment ref="F176" authorId="0" shapeId="0" xr:uid="{2301672F-0EF2-442C-9105-23D32B02C6CD}">
      <text>
        <r>
          <rPr>
            <sz val="9"/>
            <color indexed="81"/>
            <rFont val="Tahoma"/>
            <family val="2"/>
          </rPr>
          <t>Account_Balance_MTD(acctdept: {Map!E266})</t>
        </r>
      </text>
    </comment>
    <comment ref="G176" authorId="0" shapeId="0" xr:uid="{FA1D71EA-8FB1-40D7-836D-665E8B629BF5}">
      <text>
        <r>
          <rPr>
            <sz val="9"/>
            <color indexed="81"/>
            <rFont val="Tahoma"/>
            <family val="2"/>
          </rPr>
          <t>Account_Balance_MTD(acctdept: {Map!F266})</t>
        </r>
      </text>
    </comment>
    <comment ref="H176" authorId="0" shapeId="0" xr:uid="{50CAFBD9-F8A0-410C-8442-FE837DC0BFB2}">
      <text>
        <r>
          <rPr>
            <sz val="9"/>
            <color indexed="81"/>
            <rFont val="Tahoma"/>
            <family val="2"/>
          </rPr>
          <t>Account_Balance_MTD(acctdept: {Map!G266})</t>
        </r>
      </text>
    </comment>
    <comment ref="I176" authorId="0" shapeId="0" xr:uid="{35CD3917-CEA1-4E36-9E8C-F5EBFDDB7DEF}">
      <text>
        <r>
          <rPr>
            <sz val="9"/>
            <color indexed="81"/>
            <rFont val="Tahoma"/>
            <family val="2"/>
          </rPr>
          <t>Account_Balance_MTD(acctdept: {Map!H266})</t>
        </r>
      </text>
    </comment>
    <comment ref="J176" authorId="0" shapeId="0" xr:uid="{AD2DB339-3B24-4390-8799-EB8E19C51818}">
      <text>
        <r>
          <rPr>
            <sz val="9"/>
            <color indexed="81"/>
            <rFont val="Tahoma"/>
            <family val="2"/>
          </rPr>
          <t>Account_Balance_MTD(acctdept: {Map!I266})</t>
        </r>
      </text>
    </comment>
    <comment ref="K176" authorId="0" shapeId="0" xr:uid="{CC5C8530-E27A-4EED-B5AB-258E2CE601F0}">
      <text>
        <r>
          <rPr>
            <sz val="9"/>
            <color indexed="81"/>
            <rFont val="Tahoma"/>
            <family val="2"/>
          </rPr>
          <t>Account_Balance_MTD(acctdept: {Map!J266})</t>
        </r>
      </text>
    </comment>
    <comment ref="L176" authorId="0" shapeId="0" xr:uid="{5B23FFB3-C407-46BA-B230-8E4464642E0F}">
      <text>
        <r>
          <rPr>
            <sz val="9"/>
            <color indexed="81"/>
            <rFont val="Tahoma"/>
            <family val="2"/>
          </rPr>
          <t>Account_Balance_MTD(acctdept: {Map!K266})</t>
        </r>
      </text>
    </comment>
    <comment ref="M176" authorId="0" shapeId="0" xr:uid="{34190DD1-AAEC-47F9-AD07-3D150B0AB6DF}">
      <text>
        <r>
          <rPr>
            <sz val="9"/>
            <color indexed="81"/>
            <rFont val="Tahoma"/>
            <family val="2"/>
          </rPr>
          <t>Account_Balance_MTD(acctdept: {Map!L266})</t>
        </r>
      </text>
    </comment>
    <comment ref="D177" authorId="0" shapeId="0" xr:uid="{DBFC8435-D99C-4880-B29E-E05DA42FAFFA}">
      <text>
        <r>
          <rPr>
            <sz val="9"/>
            <color indexed="81"/>
            <rFont val="Tahoma"/>
            <family val="2"/>
          </rPr>
          <t>Account_Balance_MTD(acctdept: {Map!C267})</t>
        </r>
      </text>
    </comment>
    <comment ref="E177" authorId="0" shapeId="0" xr:uid="{70A97BB3-F28B-4541-B83A-E2E86F3B7211}">
      <text>
        <r>
          <rPr>
            <sz val="9"/>
            <color indexed="81"/>
            <rFont val="Tahoma"/>
            <family val="2"/>
          </rPr>
          <t>Account_Balance_MTD(acctdept: {Map!D267})</t>
        </r>
      </text>
    </comment>
    <comment ref="F177" authorId="0" shapeId="0" xr:uid="{365525CA-4E16-4325-8A5C-27CFED560F7F}">
      <text>
        <r>
          <rPr>
            <sz val="9"/>
            <color indexed="81"/>
            <rFont val="Tahoma"/>
            <family val="2"/>
          </rPr>
          <t>Account_Balance_MTD(acctdept: {Map!E267})</t>
        </r>
      </text>
    </comment>
    <comment ref="G177" authorId="0" shapeId="0" xr:uid="{3EDF354F-BD6F-48E2-994C-C10D69579147}">
      <text>
        <r>
          <rPr>
            <sz val="9"/>
            <color indexed="81"/>
            <rFont val="Tahoma"/>
            <family val="2"/>
          </rPr>
          <t>Account_Balance_MTD(acctdept: {Map!F267})</t>
        </r>
      </text>
    </comment>
    <comment ref="H177" authorId="0" shapeId="0" xr:uid="{9412B836-8F74-4DFB-BBAF-B930531E8344}">
      <text>
        <r>
          <rPr>
            <sz val="9"/>
            <color indexed="81"/>
            <rFont val="Tahoma"/>
            <family val="2"/>
          </rPr>
          <t>Account_Balance_MTD(acctdept: {Map!G267})</t>
        </r>
      </text>
    </comment>
    <comment ref="I177" authorId="0" shapeId="0" xr:uid="{2F5069DF-4D3B-448D-BE9A-4BFC172A60C8}">
      <text>
        <r>
          <rPr>
            <sz val="9"/>
            <color indexed="81"/>
            <rFont val="Tahoma"/>
            <family val="2"/>
          </rPr>
          <t>Account_Balance_MTD(acctdept: {Map!H267})</t>
        </r>
      </text>
    </comment>
    <comment ref="J177" authorId="0" shapeId="0" xr:uid="{70C7BED5-B8A4-4934-B1A0-511D51B79DDB}">
      <text>
        <r>
          <rPr>
            <sz val="9"/>
            <color indexed="81"/>
            <rFont val="Tahoma"/>
            <family val="2"/>
          </rPr>
          <t>Account_Balance_MTD(acctdept: {Map!I267})</t>
        </r>
      </text>
    </comment>
    <comment ref="K177" authorId="0" shapeId="0" xr:uid="{16F9002A-128B-492D-AF4D-5A63B3DC5BEA}">
      <text>
        <r>
          <rPr>
            <sz val="9"/>
            <color indexed="81"/>
            <rFont val="Tahoma"/>
            <family val="2"/>
          </rPr>
          <t>Account_Balance_MTD(acctdept: {Map!J267})</t>
        </r>
      </text>
    </comment>
    <comment ref="L177" authorId="0" shapeId="0" xr:uid="{13E863D5-4F05-4B2B-9E5E-661BD2DF977D}">
      <text>
        <r>
          <rPr>
            <sz val="9"/>
            <color indexed="81"/>
            <rFont val="Tahoma"/>
            <family val="2"/>
          </rPr>
          <t>Account_Balance_MTD(acctdept: {Map!K267})</t>
        </r>
      </text>
    </comment>
    <comment ref="M177" authorId="0" shapeId="0" xr:uid="{2FC9DBD9-8BF9-488D-8087-C34DEBA38F63}">
      <text>
        <r>
          <rPr>
            <sz val="9"/>
            <color indexed="81"/>
            <rFont val="Tahoma"/>
            <family val="2"/>
          </rPr>
          <t>Account_Balance_MTD(acctdept: {Map!L267})</t>
        </r>
      </text>
    </comment>
    <comment ref="D178" authorId="0" shapeId="0" xr:uid="{031E0C70-DB2D-4E45-90E6-1D2723DCDBE2}">
      <text>
        <r>
          <rPr>
            <sz val="9"/>
            <color indexed="81"/>
            <rFont val="Tahoma"/>
            <family val="2"/>
          </rPr>
          <t>Account_Balance_MTD(acctdept: {Map!C268})</t>
        </r>
      </text>
    </comment>
    <comment ref="E178" authorId="0" shapeId="0" xr:uid="{FE220729-E169-4107-843E-FFADD284252E}">
      <text>
        <r>
          <rPr>
            <sz val="9"/>
            <color indexed="81"/>
            <rFont val="Tahoma"/>
            <family val="2"/>
          </rPr>
          <t>Account_Balance_MTD(acctdept: {Map!D268})</t>
        </r>
      </text>
    </comment>
    <comment ref="F178" authorId="0" shapeId="0" xr:uid="{354D6A8B-F501-422B-87D0-8EB412EB400A}">
      <text>
        <r>
          <rPr>
            <sz val="9"/>
            <color indexed="81"/>
            <rFont val="Tahoma"/>
            <family val="2"/>
          </rPr>
          <t>Account_Balance_MTD(acctdept: {Map!E268})</t>
        </r>
      </text>
    </comment>
    <comment ref="G178" authorId="0" shapeId="0" xr:uid="{E33BA648-A6CC-4D84-BE49-E4B2C96F375D}">
      <text>
        <r>
          <rPr>
            <sz val="9"/>
            <color indexed="81"/>
            <rFont val="Tahoma"/>
            <family val="2"/>
          </rPr>
          <t>Account_Balance_MTD(acctdept: {Map!F268})</t>
        </r>
      </text>
    </comment>
    <comment ref="H178" authorId="0" shapeId="0" xr:uid="{02F5C998-6631-4D62-BE0C-22526A0A86E0}">
      <text>
        <r>
          <rPr>
            <sz val="9"/>
            <color indexed="81"/>
            <rFont val="Tahoma"/>
            <family val="2"/>
          </rPr>
          <t>Account_Balance_MTD(acctdept: {Map!G268})</t>
        </r>
      </text>
    </comment>
    <comment ref="I178" authorId="0" shapeId="0" xr:uid="{548C018B-3CE2-4A2E-8213-AB5E8D9BB68D}">
      <text>
        <r>
          <rPr>
            <sz val="9"/>
            <color indexed="81"/>
            <rFont val="Tahoma"/>
            <family val="2"/>
          </rPr>
          <t>Account_Balance_MTD(acctdept: {Map!H268})</t>
        </r>
      </text>
    </comment>
    <comment ref="J178" authorId="0" shapeId="0" xr:uid="{4BA6EC38-0540-47B6-AE64-F0D54277F301}">
      <text>
        <r>
          <rPr>
            <sz val="9"/>
            <color indexed="81"/>
            <rFont val="Tahoma"/>
            <family val="2"/>
          </rPr>
          <t>Account_Balance_MTD(acctdept: {Map!I268})</t>
        </r>
      </text>
    </comment>
    <comment ref="K178" authorId="0" shapeId="0" xr:uid="{8FD9D390-1ABA-44A8-9EB7-74B87F7BBF5A}">
      <text>
        <r>
          <rPr>
            <sz val="9"/>
            <color indexed="81"/>
            <rFont val="Tahoma"/>
            <family val="2"/>
          </rPr>
          <t>Account_Balance_MTD(acctdept: {Map!J268})</t>
        </r>
      </text>
    </comment>
    <comment ref="L178" authorId="0" shapeId="0" xr:uid="{77E5640B-0CBD-48EF-B8DD-B4706DD3A35F}">
      <text>
        <r>
          <rPr>
            <sz val="9"/>
            <color indexed="81"/>
            <rFont val="Tahoma"/>
            <family val="2"/>
          </rPr>
          <t>Account_Balance_MTD(acctdept: {Map!K268})</t>
        </r>
      </text>
    </comment>
    <comment ref="M178" authorId="0" shapeId="0" xr:uid="{C509D388-331C-4AB1-9D11-704F81FDB215}">
      <text>
        <r>
          <rPr>
            <sz val="9"/>
            <color indexed="81"/>
            <rFont val="Tahoma"/>
            <family val="2"/>
          </rPr>
          <t>Account_Balance_MTD(acctdept: {Map!L268})</t>
        </r>
      </text>
    </comment>
    <comment ref="D179" authorId="0" shapeId="0" xr:uid="{CA0DBF90-1DFB-4A6D-B7DD-E0F73D6242E3}">
      <text>
        <r>
          <rPr>
            <sz val="9"/>
            <color indexed="81"/>
            <rFont val="Tahoma"/>
            <family val="2"/>
          </rPr>
          <t>Account_Balance_MTD(acctdept: {Map!C269})</t>
        </r>
      </text>
    </comment>
    <comment ref="E179" authorId="0" shapeId="0" xr:uid="{A3BD2EE1-7AD4-4085-B8F1-997DD4855C06}">
      <text>
        <r>
          <rPr>
            <sz val="9"/>
            <color indexed="81"/>
            <rFont val="Tahoma"/>
            <family val="2"/>
          </rPr>
          <t>Account_Balance_MTD(acctdept: {Map!D269})</t>
        </r>
      </text>
    </comment>
    <comment ref="F179" authorId="0" shapeId="0" xr:uid="{79072773-D863-48BD-A6D6-65EF92BA3A19}">
      <text>
        <r>
          <rPr>
            <sz val="9"/>
            <color indexed="81"/>
            <rFont val="Tahoma"/>
            <family val="2"/>
          </rPr>
          <t>Account_Balance_MTD(acctdept: {Map!E269})</t>
        </r>
      </text>
    </comment>
    <comment ref="G179" authorId="0" shapeId="0" xr:uid="{1848420A-E9D4-492A-A17F-692464244546}">
      <text>
        <r>
          <rPr>
            <sz val="9"/>
            <color indexed="81"/>
            <rFont val="Tahoma"/>
            <family val="2"/>
          </rPr>
          <t>Account_Balance_MTD(acctdept: {Map!F269})</t>
        </r>
      </text>
    </comment>
    <comment ref="H179" authorId="0" shapeId="0" xr:uid="{D0D714C2-97EC-495A-88A7-D76FB732683C}">
      <text>
        <r>
          <rPr>
            <sz val="9"/>
            <color indexed="81"/>
            <rFont val="Tahoma"/>
            <family val="2"/>
          </rPr>
          <t>Account_Balance_MTD(acctdept: {Map!G269})</t>
        </r>
      </text>
    </comment>
    <comment ref="I179" authorId="0" shapeId="0" xr:uid="{74034AE1-3CBE-4ED4-AF64-D51C53FC5D9E}">
      <text>
        <r>
          <rPr>
            <sz val="9"/>
            <color indexed="81"/>
            <rFont val="Tahoma"/>
            <family val="2"/>
          </rPr>
          <t>Account_Balance_MTD(acctdept: {Map!H269})</t>
        </r>
      </text>
    </comment>
    <comment ref="J179" authorId="0" shapeId="0" xr:uid="{8CA3134F-BB12-40EF-8B2A-47BDF4863D38}">
      <text>
        <r>
          <rPr>
            <sz val="9"/>
            <color indexed="81"/>
            <rFont val="Tahoma"/>
            <family val="2"/>
          </rPr>
          <t>Account_Balance_MTD(acctdept: {Map!I269})</t>
        </r>
      </text>
    </comment>
    <comment ref="K179" authorId="0" shapeId="0" xr:uid="{28D0985A-F3FA-4A8D-B03F-65A9E4895BAF}">
      <text>
        <r>
          <rPr>
            <sz val="9"/>
            <color indexed="81"/>
            <rFont val="Tahoma"/>
            <family val="2"/>
          </rPr>
          <t>Account_Balance_MTD(acctdept: {Map!J269})</t>
        </r>
      </text>
    </comment>
    <comment ref="L179" authorId="0" shapeId="0" xr:uid="{A6BADD63-3AC3-4F72-B5A9-02905DA2FCF7}">
      <text>
        <r>
          <rPr>
            <sz val="9"/>
            <color indexed="81"/>
            <rFont val="Tahoma"/>
            <family val="2"/>
          </rPr>
          <t>Account_Balance_MTD(acctdept: {Map!K269})</t>
        </r>
      </text>
    </comment>
    <comment ref="M179" authorId="0" shapeId="0" xr:uid="{84897814-A06B-40F1-96D1-EF8D45074A59}">
      <text>
        <r>
          <rPr>
            <sz val="9"/>
            <color indexed="81"/>
            <rFont val="Tahoma"/>
            <family val="2"/>
          </rPr>
          <t>Account_Balance_MTD(acctdept: {Map!L269})</t>
        </r>
      </text>
    </comment>
    <comment ref="D180" authorId="0" shapeId="0" xr:uid="{2D7A5664-73C3-4300-9520-6864094B48DD}">
      <text>
        <r>
          <rPr>
            <sz val="9"/>
            <color indexed="81"/>
            <rFont val="Tahoma"/>
            <family val="2"/>
          </rPr>
          <t>Account_Balance_MTD(acctdept: {Map!C270})</t>
        </r>
      </text>
    </comment>
    <comment ref="E180" authorId="0" shapeId="0" xr:uid="{934A2BE4-1D9B-4A52-93F4-1112C378BE90}">
      <text>
        <r>
          <rPr>
            <sz val="9"/>
            <color indexed="81"/>
            <rFont val="Tahoma"/>
            <family val="2"/>
          </rPr>
          <t>Account_Balance_MTD(acctdept: {Map!D270})</t>
        </r>
      </text>
    </comment>
    <comment ref="F180" authorId="0" shapeId="0" xr:uid="{85BBDAF8-3378-4825-A053-1BF2A18AA4D0}">
      <text>
        <r>
          <rPr>
            <sz val="9"/>
            <color indexed="81"/>
            <rFont val="Tahoma"/>
            <family val="2"/>
          </rPr>
          <t>Account_Balance_MTD(acctdept: {Map!E270})</t>
        </r>
      </text>
    </comment>
    <comment ref="G180" authorId="0" shapeId="0" xr:uid="{0A578343-E97A-4D43-A05F-F8344922327B}">
      <text>
        <r>
          <rPr>
            <sz val="9"/>
            <color indexed="81"/>
            <rFont val="Tahoma"/>
            <family val="2"/>
          </rPr>
          <t>Account_Balance_MTD(acctdept: {Map!F270})</t>
        </r>
      </text>
    </comment>
    <comment ref="H180" authorId="0" shapeId="0" xr:uid="{F4F64B9A-FB54-4473-AE86-2FB74714E604}">
      <text>
        <r>
          <rPr>
            <sz val="9"/>
            <color indexed="81"/>
            <rFont val="Tahoma"/>
            <family val="2"/>
          </rPr>
          <t>Account_Balance_MTD(acctdept: {Map!G270})</t>
        </r>
      </text>
    </comment>
    <comment ref="I180" authorId="0" shapeId="0" xr:uid="{1026B6C2-6EC1-4A56-A746-42A89FA65DDB}">
      <text>
        <r>
          <rPr>
            <sz val="9"/>
            <color indexed="81"/>
            <rFont val="Tahoma"/>
            <family val="2"/>
          </rPr>
          <t>Account_Balance_MTD(acctdept: {Map!H270})</t>
        </r>
      </text>
    </comment>
    <comment ref="J180" authorId="0" shapeId="0" xr:uid="{F032120A-118C-45CD-8954-11FCDD1FA4E9}">
      <text>
        <r>
          <rPr>
            <sz val="9"/>
            <color indexed="81"/>
            <rFont val="Tahoma"/>
            <family val="2"/>
          </rPr>
          <t>Account_Balance_MTD(acctdept: {Map!I270})</t>
        </r>
      </text>
    </comment>
    <comment ref="K180" authorId="0" shapeId="0" xr:uid="{AB86ACFC-B5D9-4360-84C3-280140D9EEC4}">
      <text>
        <r>
          <rPr>
            <sz val="9"/>
            <color indexed="81"/>
            <rFont val="Tahoma"/>
            <family val="2"/>
          </rPr>
          <t>Account_Balance_MTD(acctdept: {Map!J270})</t>
        </r>
      </text>
    </comment>
    <comment ref="L180" authorId="0" shapeId="0" xr:uid="{83E47AF5-912C-4E2F-AECC-C265E96FA444}">
      <text>
        <r>
          <rPr>
            <sz val="9"/>
            <color indexed="81"/>
            <rFont val="Tahoma"/>
            <family val="2"/>
          </rPr>
          <t>Account_Balance_MTD(acctdept: {Map!K270})</t>
        </r>
      </text>
    </comment>
    <comment ref="M180" authorId="0" shapeId="0" xr:uid="{40D513BE-8F9D-4DE6-9F3F-55B46973090B}">
      <text>
        <r>
          <rPr>
            <sz val="9"/>
            <color indexed="81"/>
            <rFont val="Tahoma"/>
            <family val="2"/>
          </rPr>
          <t>Account_Balance_MTD(acctdept: {Map!L270})</t>
        </r>
      </text>
    </comment>
    <comment ref="D181" authorId="0" shapeId="0" xr:uid="{E89C131F-AC2C-40FA-862F-846ED2C10374}">
      <text>
        <r>
          <rPr>
            <sz val="9"/>
            <color indexed="81"/>
            <rFont val="Tahoma"/>
            <family val="2"/>
          </rPr>
          <t>Account_Balance_MTD(acctdept: {Map!C271})</t>
        </r>
      </text>
    </comment>
    <comment ref="E181" authorId="0" shapeId="0" xr:uid="{44898721-DF96-4332-90FC-5F8EDA464E16}">
      <text>
        <r>
          <rPr>
            <sz val="9"/>
            <color indexed="81"/>
            <rFont val="Tahoma"/>
            <family val="2"/>
          </rPr>
          <t>Account_Balance_MTD(acctdept: {Map!D271})</t>
        </r>
      </text>
    </comment>
    <comment ref="F181" authorId="0" shapeId="0" xr:uid="{E510BD65-472E-47B1-A408-F3E9EEF11143}">
      <text>
        <r>
          <rPr>
            <sz val="9"/>
            <color indexed="81"/>
            <rFont val="Tahoma"/>
            <family val="2"/>
          </rPr>
          <t>Account_Balance_MTD(acctdept: {Map!E271})</t>
        </r>
      </text>
    </comment>
    <comment ref="G181" authorId="0" shapeId="0" xr:uid="{99A5F059-C1FE-4378-A928-7CE978D6A031}">
      <text>
        <r>
          <rPr>
            <sz val="9"/>
            <color indexed="81"/>
            <rFont val="Tahoma"/>
            <family val="2"/>
          </rPr>
          <t>Account_Balance_MTD(acctdept: {Map!F271})</t>
        </r>
      </text>
    </comment>
    <comment ref="H181" authorId="0" shapeId="0" xr:uid="{4C793044-4964-4C27-9B52-6E249F3E7F11}">
      <text>
        <r>
          <rPr>
            <sz val="9"/>
            <color indexed="81"/>
            <rFont val="Tahoma"/>
            <family val="2"/>
          </rPr>
          <t>Account_Balance_MTD(acctdept: {Map!G271})</t>
        </r>
      </text>
    </comment>
    <comment ref="I181" authorId="0" shapeId="0" xr:uid="{1CD03665-56E0-4751-8D60-219798DF374E}">
      <text>
        <r>
          <rPr>
            <sz val="9"/>
            <color indexed="81"/>
            <rFont val="Tahoma"/>
            <family val="2"/>
          </rPr>
          <t>Account_Balance_MTD(acctdept: {Map!H271})</t>
        </r>
      </text>
    </comment>
    <comment ref="J181" authorId="0" shapeId="0" xr:uid="{125AB9BC-4E4C-4AA7-B191-274E847034C5}">
      <text>
        <r>
          <rPr>
            <sz val="9"/>
            <color indexed="81"/>
            <rFont val="Tahoma"/>
            <family val="2"/>
          </rPr>
          <t>Account_Balance_MTD(acctdept: {Map!I271})</t>
        </r>
      </text>
    </comment>
    <comment ref="K181" authorId="0" shapeId="0" xr:uid="{51C139BB-C796-4EE3-81AC-042B4DBD9DF9}">
      <text>
        <r>
          <rPr>
            <sz val="9"/>
            <color indexed="81"/>
            <rFont val="Tahoma"/>
            <family val="2"/>
          </rPr>
          <t>Account_Balance_MTD(acctdept: {Map!J271})</t>
        </r>
      </text>
    </comment>
    <comment ref="L181" authorId="0" shapeId="0" xr:uid="{2DF72C65-3049-4FE4-9FBA-951D47AF3D8F}">
      <text>
        <r>
          <rPr>
            <sz val="9"/>
            <color indexed="81"/>
            <rFont val="Tahoma"/>
            <family val="2"/>
          </rPr>
          <t>Account_Balance_MTD(acctdept: {Map!K271})</t>
        </r>
      </text>
    </comment>
    <comment ref="M181" authorId="0" shapeId="0" xr:uid="{7567DEE3-E765-4D6D-A734-7731F85A0286}">
      <text>
        <r>
          <rPr>
            <sz val="9"/>
            <color indexed="81"/>
            <rFont val="Tahoma"/>
            <family val="2"/>
          </rPr>
          <t>Account_Balance_MTD(acctdept: {Map!L271})</t>
        </r>
      </text>
    </comment>
    <comment ref="D182" authorId="0" shapeId="0" xr:uid="{7C864D04-2ED5-4CF2-9FEB-9000977A6626}">
      <text>
        <r>
          <rPr>
            <sz val="9"/>
            <color indexed="81"/>
            <rFont val="Tahoma"/>
            <family val="2"/>
          </rPr>
          <t>Account_Balance_MTD(acctdept: {Map!C272})</t>
        </r>
      </text>
    </comment>
    <comment ref="E182" authorId="0" shapeId="0" xr:uid="{5CC3CFBE-88CD-4F94-A922-C7463008CED6}">
      <text>
        <r>
          <rPr>
            <sz val="9"/>
            <color indexed="81"/>
            <rFont val="Tahoma"/>
            <family val="2"/>
          </rPr>
          <t>Account_Balance_MTD(acctdept: {Map!D272})</t>
        </r>
      </text>
    </comment>
    <comment ref="F182" authorId="0" shapeId="0" xr:uid="{817D1A17-8ECF-4556-BFF3-1C69AD6E8539}">
      <text>
        <r>
          <rPr>
            <sz val="9"/>
            <color indexed="81"/>
            <rFont val="Tahoma"/>
            <family val="2"/>
          </rPr>
          <t>Account_Balance_MTD(acctdept: {Map!E272})</t>
        </r>
      </text>
    </comment>
    <comment ref="G182" authorId="0" shapeId="0" xr:uid="{6EDE0B01-EBD6-4AE6-A910-575830498365}">
      <text>
        <r>
          <rPr>
            <sz val="9"/>
            <color indexed="81"/>
            <rFont val="Tahoma"/>
            <family val="2"/>
          </rPr>
          <t>Account_Balance_MTD(acctdept: {Map!F272})</t>
        </r>
      </text>
    </comment>
    <comment ref="H182" authorId="0" shapeId="0" xr:uid="{5D1D8396-C275-40F1-BA96-EA834BCFAB9E}">
      <text>
        <r>
          <rPr>
            <sz val="9"/>
            <color indexed="81"/>
            <rFont val="Tahoma"/>
            <family val="2"/>
          </rPr>
          <t>Account_Balance_MTD(acctdept: {Map!G272})</t>
        </r>
      </text>
    </comment>
    <comment ref="I182" authorId="0" shapeId="0" xr:uid="{E30C32E8-0ACF-4D98-9194-5FAAFB79BAB4}">
      <text>
        <r>
          <rPr>
            <sz val="9"/>
            <color indexed="81"/>
            <rFont val="Tahoma"/>
            <family val="2"/>
          </rPr>
          <t>Account_Balance_MTD(acctdept: {Map!H272})</t>
        </r>
      </text>
    </comment>
    <comment ref="J182" authorId="0" shapeId="0" xr:uid="{7D1FE007-1F95-441C-95CD-5D19FBD112BF}">
      <text>
        <r>
          <rPr>
            <sz val="9"/>
            <color indexed="81"/>
            <rFont val="Tahoma"/>
            <family val="2"/>
          </rPr>
          <t>Account_Balance_MTD(acctdept: {Map!I272})</t>
        </r>
      </text>
    </comment>
    <comment ref="K182" authorId="0" shapeId="0" xr:uid="{D1C7FD10-615F-4530-94EF-05F9E8273525}">
      <text>
        <r>
          <rPr>
            <sz val="9"/>
            <color indexed="81"/>
            <rFont val="Tahoma"/>
            <family val="2"/>
          </rPr>
          <t>Account_Balance_MTD(acctdept: {Map!J272})</t>
        </r>
      </text>
    </comment>
    <comment ref="L182" authorId="0" shapeId="0" xr:uid="{277AFCE6-FF07-41B7-A067-F40D0B9EFD0B}">
      <text>
        <r>
          <rPr>
            <sz val="9"/>
            <color indexed="81"/>
            <rFont val="Tahoma"/>
            <family val="2"/>
          </rPr>
          <t>Account_Balance_MTD(acctdept: {Map!K272})</t>
        </r>
      </text>
    </comment>
    <comment ref="M182" authorId="0" shapeId="0" xr:uid="{064E356C-4DB2-4F9E-8195-F6BBE150154B}">
      <text>
        <r>
          <rPr>
            <sz val="9"/>
            <color indexed="81"/>
            <rFont val="Tahoma"/>
            <family val="2"/>
          </rPr>
          <t>Account_Balance_MTD(acctdept: {Map!L272})</t>
        </r>
      </text>
    </comment>
    <comment ref="D183" authorId="0" shapeId="0" xr:uid="{5893AA83-733B-4971-959E-BB45A6C8F7A8}">
      <text>
        <r>
          <rPr>
            <sz val="9"/>
            <color indexed="81"/>
            <rFont val="Tahoma"/>
            <family val="2"/>
          </rPr>
          <t>Account_Balance_MTD(acctdept: {Map!C273})</t>
        </r>
      </text>
    </comment>
    <comment ref="E183" authorId="0" shapeId="0" xr:uid="{78618DA9-0739-495B-BD69-74CB91CDA0CC}">
      <text>
        <r>
          <rPr>
            <sz val="9"/>
            <color indexed="81"/>
            <rFont val="Tahoma"/>
            <family val="2"/>
          </rPr>
          <t>Account_Balance_MTD(acctdept: {Map!D273})</t>
        </r>
      </text>
    </comment>
    <comment ref="F183" authorId="0" shapeId="0" xr:uid="{B4A10A2C-F6EC-4C81-99AA-235AD020B008}">
      <text>
        <r>
          <rPr>
            <sz val="9"/>
            <color indexed="81"/>
            <rFont val="Tahoma"/>
            <family val="2"/>
          </rPr>
          <t>Account_Balance_MTD(acctdept: {Map!E273})</t>
        </r>
      </text>
    </comment>
    <comment ref="G183" authorId="0" shapeId="0" xr:uid="{14F0EA09-0417-4784-863F-ED16523D49A2}">
      <text>
        <r>
          <rPr>
            <sz val="9"/>
            <color indexed="81"/>
            <rFont val="Tahoma"/>
            <family val="2"/>
          </rPr>
          <t>Account_Balance_MTD(acctdept: {Map!F273})</t>
        </r>
      </text>
    </comment>
    <comment ref="H183" authorId="0" shapeId="0" xr:uid="{86A5F823-C93B-4E51-995D-1DC3A1370398}">
      <text>
        <r>
          <rPr>
            <sz val="9"/>
            <color indexed="81"/>
            <rFont val="Tahoma"/>
            <family val="2"/>
          </rPr>
          <t>Account_Balance_MTD(acctdept: {Map!G273})</t>
        </r>
      </text>
    </comment>
    <comment ref="I183" authorId="0" shapeId="0" xr:uid="{E83F3F4C-B635-4149-856F-2CD7E857ADDC}">
      <text>
        <r>
          <rPr>
            <sz val="9"/>
            <color indexed="81"/>
            <rFont val="Tahoma"/>
            <family val="2"/>
          </rPr>
          <t>Account_Balance_MTD(acctdept: {Map!H273})</t>
        </r>
      </text>
    </comment>
    <comment ref="J183" authorId="0" shapeId="0" xr:uid="{9591326D-162A-42B2-B20E-327B37E31F35}">
      <text>
        <r>
          <rPr>
            <sz val="9"/>
            <color indexed="81"/>
            <rFont val="Tahoma"/>
            <family val="2"/>
          </rPr>
          <t>Account_Balance_MTD(acctdept: {Map!I273})</t>
        </r>
      </text>
    </comment>
    <comment ref="K183" authorId="0" shapeId="0" xr:uid="{F97A23FD-D9DC-4F77-A4BB-31B8CA925A8A}">
      <text>
        <r>
          <rPr>
            <sz val="9"/>
            <color indexed="81"/>
            <rFont val="Tahoma"/>
            <family val="2"/>
          </rPr>
          <t>Account_Balance_MTD(acctdept: {Map!J273})</t>
        </r>
      </text>
    </comment>
    <comment ref="L183" authorId="0" shapeId="0" xr:uid="{4B88A4C5-6A10-4E37-8616-2E7A212B0200}">
      <text>
        <r>
          <rPr>
            <sz val="9"/>
            <color indexed="81"/>
            <rFont val="Tahoma"/>
            <family val="2"/>
          </rPr>
          <t>Account_Balance_MTD(acctdept: {Map!K273})</t>
        </r>
      </text>
    </comment>
    <comment ref="M183" authorId="0" shapeId="0" xr:uid="{13113460-7FC2-4661-9181-0BF8E61A71B2}">
      <text>
        <r>
          <rPr>
            <sz val="9"/>
            <color indexed="81"/>
            <rFont val="Tahoma"/>
            <family val="2"/>
          </rPr>
          <t>Account_Balance_MTD(acctdept: {Map!L273})</t>
        </r>
      </text>
    </comment>
    <comment ref="D184" authorId="0" shapeId="0" xr:uid="{8B75F3E7-D4DA-4DB7-BB53-9F2DF22A3156}">
      <text>
        <r>
          <rPr>
            <sz val="9"/>
            <color indexed="81"/>
            <rFont val="Tahoma"/>
            <family val="2"/>
          </rPr>
          <t>Account_Balance_MTD(acctdept: {Map!C274})</t>
        </r>
      </text>
    </comment>
    <comment ref="E184" authorId="0" shapeId="0" xr:uid="{B08D493A-7D26-4EDE-BF31-2E7B159F7FFF}">
      <text>
        <r>
          <rPr>
            <sz val="9"/>
            <color indexed="81"/>
            <rFont val="Tahoma"/>
            <family val="2"/>
          </rPr>
          <t>Account_Balance_MTD(acctdept: {Map!D274})</t>
        </r>
      </text>
    </comment>
    <comment ref="F184" authorId="0" shapeId="0" xr:uid="{1370423A-6260-4E8F-8D98-688EAC795226}">
      <text>
        <r>
          <rPr>
            <sz val="9"/>
            <color indexed="81"/>
            <rFont val="Tahoma"/>
            <family val="2"/>
          </rPr>
          <t>Account_Balance_MTD(acctdept: {Map!E274})</t>
        </r>
      </text>
    </comment>
    <comment ref="G184" authorId="0" shapeId="0" xr:uid="{62CE56D8-5AF2-4430-A1F5-8B56F07BCAB5}">
      <text>
        <r>
          <rPr>
            <sz val="9"/>
            <color indexed="81"/>
            <rFont val="Tahoma"/>
            <family val="2"/>
          </rPr>
          <t>Account_Balance_MTD(acctdept: {Map!F274})</t>
        </r>
      </text>
    </comment>
    <comment ref="H184" authorId="0" shapeId="0" xr:uid="{D5EA6071-6F56-4D40-842F-79A3E83D37EA}">
      <text>
        <r>
          <rPr>
            <sz val="9"/>
            <color indexed="81"/>
            <rFont val="Tahoma"/>
            <family val="2"/>
          </rPr>
          <t>Account_Balance_MTD(acctdept: {Map!G274})</t>
        </r>
      </text>
    </comment>
    <comment ref="I184" authorId="0" shapeId="0" xr:uid="{83727325-A3A4-41D3-B396-60F3FCA1C03F}">
      <text>
        <r>
          <rPr>
            <sz val="9"/>
            <color indexed="81"/>
            <rFont val="Tahoma"/>
            <family val="2"/>
          </rPr>
          <t>Account_Balance_MTD(acctdept: {Map!H274})</t>
        </r>
      </text>
    </comment>
    <comment ref="J184" authorId="0" shapeId="0" xr:uid="{0D0124C7-1A73-4FC2-B80F-E4F28E036A98}">
      <text>
        <r>
          <rPr>
            <sz val="9"/>
            <color indexed="81"/>
            <rFont val="Tahoma"/>
            <family val="2"/>
          </rPr>
          <t>Account_Balance_MTD(acctdept: {Map!I274})</t>
        </r>
      </text>
    </comment>
    <comment ref="K184" authorId="0" shapeId="0" xr:uid="{08138856-BD9F-4D42-B6D4-C59F3A128B14}">
      <text>
        <r>
          <rPr>
            <sz val="9"/>
            <color indexed="81"/>
            <rFont val="Tahoma"/>
            <family val="2"/>
          </rPr>
          <t>Account_Balance_MTD(acctdept: {Map!J274})</t>
        </r>
      </text>
    </comment>
    <comment ref="L184" authorId="0" shapeId="0" xr:uid="{365C4DF6-D183-46BD-8883-956E0098C39B}">
      <text>
        <r>
          <rPr>
            <sz val="9"/>
            <color indexed="81"/>
            <rFont val="Tahoma"/>
            <family val="2"/>
          </rPr>
          <t>Account_Balance_MTD(acctdept: {Map!K274})</t>
        </r>
      </text>
    </comment>
    <comment ref="M184" authorId="0" shapeId="0" xr:uid="{EDAD0CF4-07D9-460E-98C3-D2BC068742A8}">
      <text>
        <r>
          <rPr>
            <sz val="9"/>
            <color indexed="81"/>
            <rFont val="Tahoma"/>
            <family val="2"/>
          </rPr>
          <t>Account_Balance_MTD(acctdept: {Map!L274})</t>
        </r>
      </text>
    </comment>
    <comment ref="D185" authorId="0" shapeId="0" xr:uid="{5402C2C5-FBAE-4139-AB9C-709EE41FEF10}">
      <text>
        <r>
          <rPr>
            <sz val="9"/>
            <color indexed="81"/>
            <rFont val="Tahoma"/>
            <family val="2"/>
          </rPr>
          <t>Account_Balance_MTD(acctdept: {Map!C275})</t>
        </r>
      </text>
    </comment>
    <comment ref="E185" authorId="0" shapeId="0" xr:uid="{D6F40DC6-B6C0-4EDD-8053-E5CDC1B9CC2C}">
      <text>
        <r>
          <rPr>
            <sz val="9"/>
            <color indexed="81"/>
            <rFont val="Tahoma"/>
            <family val="2"/>
          </rPr>
          <t>Account_Balance_MTD(acctdept: {Map!D275})</t>
        </r>
      </text>
    </comment>
    <comment ref="F185" authorId="0" shapeId="0" xr:uid="{DBA3E3EA-5EFC-4870-965F-E38525FDC294}">
      <text>
        <r>
          <rPr>
            <sz val="9"/>
            <color indexed="81"/>
            <rFont val="Tahoma"/>
            <family val="2"/>
          </rPr>
          <t>Account_Balance_MTD(acctdept: {Map!E275})</t>
        </r>
      </text>
    </comment>
    <comment ref="G185" authorId="0" shapeId="0" xr:uid="{FF01234C-AEA4-4384-B905-CC3019275391}">
      <text>
        <r>
          <rPr>
            <sz val="9"/>
            <color indexed="81"/>
            <rFont val="Tahoma"/>
            <family val="2"/>
          </rPr>
          <t>Account_Balance_MTD(acctdept: {Map!F275})</t>
        </r>
      </text>
    </comment>
    <comment ref="H185" authorId="0" shapeId="0" xr:uid="{8F47358B-897D-4D15-9003-6444002E3676}">
      <text>
        <r>
          <rPr>
            <sz val="9"/>
            <color indexed="81"/>
            <rFont val="Tahoma"/>
            <family val="2"/>
          </rPr>
          <t>Account_Balance_MTD(acctdept: {Map!G275})</t>
        </r>
      </text>
    </comment>
    <comment ref="I185" authorId="0" shapeId="0" xr:uid="{19F84E9F-F334-456A-ABE7-63ABCB6AA329}">
      <text>
        <r>
          <rPr>
            <sz val="9"/>
            <color indexed="81"/>
            <rFont val="Tahoma"/>
            <family val="2"/>
          </rPr>
          <t>Account_Balance_MTD(acctdept: {Map!H275})</t>
        </r>
      </text>
    </comment>
    <comment ref="J185" authorId="0" shapeId="0" xr:uid="{88196CF3-7CF7-4195-9DE5-5817B012A3CB}">
      <text>
        <r>
          <rPr>
            <sz val="9"/>
            <color indexed="81"/>
            <rFont val="Tahoma"/>
            <family val="2"/>
          </rPr>
          <t>Account_Balance_MTD(acctdept: {Map!I275})</t>
        </r>
      </text>
    </comment>
    <comment ref="K185" authorId="0" shapeId="0" xr:uid="{E2C39197-0E0E-41EC-8F10-A674E2CFD3C3}">
      <text>
        <r>
          <rPr>
            <sz val="9"/>
            <color indexed="81"/>
            <rFont val="Tahoma"/>
            <family val="2"/>
          </rPr>
          <t>Account_Balance_MTD(acctdept: {Map!J275})</t>
        </r>
      </text>
    </comment>
    <comment ref="L185" authorId="0" shapeId="0" xr:uid="{9B23396A-E425-4A0E-9CFA-DCCB5CD48A75}">
      <text>
        <r>
          <rPr>
            <sz val="9"/>
            <color indexed="81"/>
            <rFont val="Tahoma"/>
            <family val="2"/>
          </rPr>
          <t>Account_Balance_MTD(acctdept: {Map!K275})</t>
        </r>
      </text>
    </comment>
    <comment ref="M185" authorId="0" shapeId="0" xr:uid="{7F2E0123-8796-400C-9E0C-717D63159659}">
      <text>
        <r>
          <rPr>
            <sz val="9"/>
            <color indexed="81"/>
            <rFont val="Tahoma"/>
            <family val="2"/>
          </rPr>
          <t>Account_Balance_MTD(acctdept: {Map!L275})</t>
        </r>
      </text>
    </comment>
    <comment ref="D186" authorId="0" shapeId="0" xr:uid="{8FCF4827-23B2-4E8F-BBF5-1BEAF235A00E}">
      <text>
        <r>
          <rPr>
            <sz val="9"/>
            <color indexed="81"/>
            <rFont val="Tahoma"/>
            <family val="2"/>
          </rPr>
          <t>Account_Balance_MTD(acctdept: {Map!C276})</t>
        </r>
      </text>
    </comment>
    <comment ref="E186" authorId="0" shapeId="0" xr:uid="{9D74086E-135D-43F6-A78D-39C84FD9F077}">
      <text>
        <r>
          <rPr>
            <sz val="9"/>
            <color indexed="81"/>
            <rFont val="Tahoma"/>
            <family val="2"/>
          </rPr>
          <t>Account_Balance_MTD(acctdept: {Map!D276})</t>
        </r>
      </text>
    </comment>
    <comment ref="F186" authorId="0" shapeId="0" xr:uid="{532A9CF5-4489-4CA8-BEAF-6E3B138D2BF9}">
      <text>
        <r>
          <rPr>
            <sz val="9"/>
            <color indexed="81"/>
            <rFont val="Tahoma"/>
            <family val="2"/>
          </rPr>
          <t>Account_Balance_MTD(acctdept: {Map!E276})</t>
        </r>
      </text>
    </comment>
    <comment ref="G186" authorId="0" shapeId="0" xr:uid="{923BFD23-F979-4F06-B533-E3C2DC33365E}">
      <text>
        <r>
          <rPr>
            <sz val="9"/>
            <color indexed="81"/>
            <rFont val="Tahoma"/>
            <family val="2"/>
          </rPr>
          <t>Account_Balance_MTD(acctdept: {Map!F276})</t>
        </r>
      </text>
    </comment>
    <comment ref="H186" authorId="0" shapeId="0" xr:uid="{0CFD6771-87B3-4800-B0BE-DAA142C2B263}">
      <text>
        <r>
          <rPr>
            <sz val="9"/>
            <color indexed="81"/>
            <rFont val="Tahoma"/>
            <family val="2"/>
          </rPr>
          <t>Account_Balance_MTD(acctdept: {Map!G276})</t>
        </r>
      </text>
    </comment>
    <comment ref="I186" authorId="0" shapeId="0" xr:uid="{271BEC2C-018E-4021-B9E2-F135DE8C5DB7}">
      <text>
        <r>
          <rPr>
            <sz val="9"/>
            <color indexed="81"/>
            <rFont val="Tahoma"/>
            <family val="2"/>
          </rPr>
          <t>Account_Balance_MTD(acctdept: {Map!H276})</t>
        </r>
      </text>
    </comment>
    <comment ref="J186" authorId="0" shapeId="0" xr:uid="{B546C001-A9C9-4C7C-8A50-A7351083280D}">
      <text>
        <r>
          <rPr>
            <sz val="9"/>
            <color indexed="81"/>
            <rFont val="Tahoma"/>
            <family val="2"/>
          </rPr>
          <t>Account_Balance_MTD(acctdept: {Map!I276})</t>
        </r>
      </text>
    </comment>
    <comment ref="K186" authorId="0" shapeId="0" xr:uid="{8D8E3031-E1C0-42B9-9EBD-687ECEFA8D90}">
      <text>
        <r>
          <rPr>
            <sz val="9"/>
            <color indexed="81"/>
            <rFont val="Tahoma"/>
            <family val="2"/>
          </rPr>
          <t>Account_Balance_MTD(acctdept: {Map!J276})</t>
        </r>
      </text>
    </comment>
    <comment ref="L186" authorId="0" shapeId="0" xr:uid="{48CD5B0D-61DB-4271-A926-A9358B6C704A}">
      <text>
        <r>
          <rPr>
            <sz val="9"/>
            <color indexed="81"/>
            <rFont val="Tahoma"/>
            <family val="2"/>
          </rPr>
          <t>Account_Balance_MTD(acctdept: {Map!K276})</t>
        </r>
      </text>
    </comment>
    <comment ref="M186" authorId="0" shapeId="0" xr:uid="{974C6260-2FF0-4066-9088-A54C2E573C7A}">
      <text>
        <r>
          <rPr>
            <sz val="9"/>
            <color indexed="81"/>
            <rFont val="Tahoma"/>
            <family val="2"/>
          </rPr>
          <t>Account_Balance_MTD(acctdept: {Map!L276})</t>
        </r>
      </text>
    </comment>
    <comment ref="D187" authorId="0" shapeId="0" xr:uid="{ED640492-9F6F-4B35-A49C-D6A358D223C4}">
      <text>
        <r>
          <rPr>
            <sz val="9"/>
            <color indexed="81"/>
            <rFont val="Tahoma"/>
            <family val="2"/>
          </rPr>
          <t>Account_Balance_MTD(acctdept: {Map!C277})</t>
        </r>
      </text>
    </comment>
    <comment ref="E187" authorId="0" shapeId="0" xr:uid="{ABFBD802-521B-4F6D-98CA-9B0D90CB2471}">
      <text>
        <r>
          <rPr>
            <sz val="9"/>
            <color indexed="81"/>
            <rFont val="Tahoma"/>
            <family val="2"/>
          </rPr>
          <t>Account_Balance_MTD(acctdept: {Map!D277})</t>
        </r>
      </text>
    </comment>
    <comment ref="F187" authorId="0" shapeId="0" xr:uid="{FF09477C-5F9D-4859-BF7F-4B9679F06B82}">
      <text>
        <r>
          <rPr>
            <sz val="9"/>
            <color indexed="81"/>
            <rFont val="Tahoma"/>
            <family val="2"/>
          </rPr>
          <t>Account_Balance_MTD(acctdept: {Map!E277})</t>
        </r>
      </text>
    </comment>
    <comment ref="G187" authorId="0" shapeId="0" xr:uid="{9255A016-AD10-413F-95FA-5C3FDAF8B2A6}">
      <text>
        <r>
          <rPr>
            <sz val="9"/>
            <color indexed="81"/>
            <rFont val="Tahoma"/>
            <family val="2"/>
          </rPr>
          <t>Account_Balance_MTD(acctdept: {Map!F277})</t>
        </r>
      </text>
    </comment>
    <comment ref="H187" authorId="0" shapeId="0" xr:uid="{EF98E87D-B734-4025-98B7-8D0ED61ED579}">
      <text>
        <r>
          <rPr>
            <sz val="9"/>
            <color indexed="81"/>
            <rFont val="Tahoma"/>
            <family val="2"/>
          </rPr>
          <t>Account_Balance_MTD(acctdept: {Map!G277})</t>
        </r>
      </text>
    </comment>
    <comment ref="I187" authorId="0" shapeId="0" xr:uid="{864692B6-0337-494D-A7B7-109F194E0E73}">
      <text>
        <r>
          <rPr>
            <sz val="9"/>
            <color indexed="81"/>
            <rFont val="Tahoma"/>
            <family val="2"/>
          </rPr>
          <t>Account_Balance_MTD(acctdept: {Map!H277})</t>
        </r>
      </text>
    </comment>
    <comment ref="J187" authorId="0" shapeId="0" xr:uid="{C31BAA8E-D219-417A-97A1-B391C0E4E1FB}">
      <text>
        <r>
          <rPr>
            <sz val="9"/>
            <color indexed="81"/>
            <rFont val="Tahoma"/>
            <family val="2"/>
          </rPr>
          <t>Account_Balance_MTD(acctdept: {Map!I277})</t>
        </r>
      </text>
    </comment>
    <comment ref="K187" authorId="0" shapeId="0" xr:uid="{0C090DBA-AF42-49CF-9883-7BC57B7E4B49}">
      <text>
        <r>
          <rPr>
            <sz val="9"/>
            <color indexed="81"/>
            <rFont val="Tahoma"/>
            <family val="2"/>
          </rPr>
          <t>Account_Balance_MTD(acctdept: {Map!J277})</t>
        </r>
      </text>
    </comment>
    <comment ref="L187" authorId="0" shapeId="0" xr:uid="{9128C408-6CFE-4B90-8E23-113B2606A16F}">
      <text>
        <r>
          <rPr>
            <sz val="9"/>
            <color indexed="81"/>
            <rFont val="Tahoma"/>
            <family val="2"/>
          </rPr>
          <t>Account_Balance_MTD(acctdept: {Map!K277})</t>
        </r>
      </text>
    </comment>
    <comment ref="M187" authorId="0" shapeId="0" xr:uid="{4DD0871D-9713-403A-8458-14C9A540B83C}">
      <text>
        <r>
          <rPr>
            <sz val="9"/>
            <color indexed="81"/>
            <rFont val="Tahoma"/>
            <family val="2"/>
          </rPr>
          <t>Account_Balance_MTD(acctdept: {Map!L277})</t>
        </r>
      </text>
    </comment>
    <comment ref="D188" authorId="0" shapeId="0" xr:uid="{864F53DB-3BEC-4F3E-A509-9C5FCB0E62F9}">
      <text>
        <r>
          <rPr>
            <sz val="9"/>
            <color indexed="81"/>
            <rFont val="Tahoma"/>
            <family val="2"/>
          </rPr>
          <t>Account_Balance_MTD(acctdept: {Map!C278})</t>
        </r>
      </text>
    </comment>
    <comment ref="E188" authorId="0" shapeId="0" xr:uid="{054C3CBC-5C26-46CB-926F-D1C3D8518495}">
      <text>
        <r>
          <rPr>
            <sz val="9"/>
            <color indexed="81"/>
            <rFont val="Tahoma"/>
            <family val="2"/>
          </rPr>
          <t>Account_Balance_MTD(acctdept: {Map!D278})</t>
        </r>
      </text>
    </comment>
    <comment ref="F188" authorId="0" shapeId="0" xr:uid="{50FEBFB7-625F-4199-A5DD-E35C7E34E52D}">
      <text>
        <r>
          <rPr>
            <sz val="9"/>
            <color indexed="81"/>
            <rFont val="Tahoma"/>
            <family val="2"/>
          </rPr>
          <t>Account_Balance_MTD(acctdept: {Map!E278})</t>
        </r>
      </text>
    </comment>
    <comment ref="G188" authorId="0" shapeId="0" xr:uid="{4D5E6684-2A71-49FC-A650-FBD356CFC149}">
      <text>
        <r>
          <rPr>
            <sz val="9"/>
            <color indexed="81"/>
            <rFont val="Tahoma"/>
            <family val="2"/>
          </rPr>
          <t>Account_Balance_MTD(acctdept: {Map!F278})</t>
        </r>
      </text>
    </comment>
    <comment ref="H188" authorId="0" shapeId="0" xr:uid="{8B0B3269-2D05-4F33-A836-752C629EF438}">
      <text>
        <r>
          <rPr>
            <sz val="9"/>
            <color indexed="81"/>
            <rFont val="Tahoma"/>
            <family val="2"/>
          </rPr>
          <t>Account_Balance_MTD(acctdept: {Map!G278})</t>
        </r>
      </text>
    </comment>
    <comment ref="I188" authorId="0" shapeId="0" xr:uid="{7511B14E-E501-44E7-82C1-AFDA66DC6046}">
      <text>
        <r>
          <rPr>
            <sz val="9"/>
            <color indexed="81"/>
            <rFont val="Tahoma"/>
            <family val="2"/>
          </rPr>
          <t>Account_Balance_MTD(acctdept: {Map!H278})</t>
        </r>
      </text>
    </comment>
    <comment ref="J188" authorId="0" shapeId="0" xr:uid="{1AF037CE-F4E7-4412-B0BC-E66F324AE760}">
      <text>
        <r>
          <rPr>
            <sz val="9"/>
            <color indexed="81"/>
            <rFont val="Tahoma"/>
            <family val="2"/>
          </rPr>
          <t>Account_Balance_MTD(acctdept: {Map!I278})</t>
        </r>
      </text>
    </comment>
    <comment ref="K188" authorId="0" shapeId="0" xr:uid="{BF98C1BE-29B6-4FF4-89F3-9FD038808420}">
      <text>
        <r>
          <rPr>
            <sz val="9"/>
            <color indexed="81"/>
            <rFont val="Tahoma"/>
            <family val="2"/>
          </rPr>
          <t>Account_Balance_MTD(acctdept: {Map!J278})</t>
        </r>
      </text>
    </comment>
    <comment ref="L188" authorId="0" shapeId="0" xr:uid="{4713C67F-D6FF-4D88-AB8C-C3424FC6D501}">
      <text>
        <r>
          <rPr>
            <sz val="9"/>
            <color indexed="81"/>
            <rFont val="Tahoma"/>
            <family val="2"/>
          </rPr>
          <t>Account_Balance_MTD(acctdept: {Map!K278})</t>
        </r>
      </text>
    </comment>
    <comment ref="M188" authorId="0" shapeId="0" xr:uid="{657FD406-1A1E-4EFE-84BE-EAB07EE6ADC4}">
      <text>
        <r>
          <rPr>
            <sz val="9"/>
            <color indexed="81"/>
            <rFont val="Tahoma"/>
            <family val="2"/>
          </rPr>
          <t>Account_Balance_MTD(acctdept: {Map!L278})</t>
        </r>
      </text>
    </comment>
    <comment ref="D189" authorId="0" shapeId="0" xr:uid="{5A9676D6-E5CE-420C-B708-71093392F40E}">
      <text>
        <r>
          <rPr>
            <sz val="9"/>
            <color indexed="81"/>
            <rFont val="Tahoma"/>
            <family val="2"/>
          </rPr>
          <t>Account_Balance_MTD(acctdept: {Map!C279})</t>
        </r>
      </text>
    </comment>
    <comment ref="E189" authorId="0" shapeId="0" xr:uid="{59003638-81EB-4D54-AE4F-D4FD027B7B4F}">
      <text>
        <r>
          <rPr>
            <sz val="9"/>
            <color indexed="81"/>
            <rFont val="Tahoma"/>
            <family val="2"/>
          </rPr>
          <t>Account_Balance_MTD(acctdept: {Map!D279})</t>
        </r>
      </text>
    </comment>
    <comment ref="F189" authorId="0" shapeId="0" xr:uid="{5997A26A-77EA-4DF6-8D21-9778ECC79F26}">
      <text>
        <r>
          <rPr>
            <sz val="9"/>
            <color indexed="81"/>
            <rFont val="Tahoma"/>
            <family val="2"/>
          </rPr>
          <t>Account_Balance_MTD(acctdept: {Map!E279})</t>
        </r>
      </text>
    </comment>
    <comment ref="G189" authorId="0" shapeId="0" xr:uid="{C87EED2A-D8F3-4BDC-A8B6-7B996D618BBC}">
      <text>
        <r>
          <rPr>
            <sz val="9"/>
            <color indexed="81"/>
            <rFont val="Tahoma"/>
            <family val="2"/>
          </rPr>
          <t>Account_Balance_MTD(acctdept: {Map!F279})</t>
        </r>
      </text>
    </comment>
    <comment ref="H189" authorId="0" shapeId="0" xr:uid="{380F216A-9B99-4D81-B4ED-FCC2E2425BCD}">
      <text>
        <r>
          <rPr>
            <sz val="9"/>
            <color indexed="81"/>
            <rFont val="Tahoma"/>
            <family val="2"/>
          </rPr>
          <t>Account_Balance_MTD(acctdept: {Map!G279})</t>
        </r>
      </text>
    </comment>
    <comment ref="I189" authorId="0" shapeId="0" xr:uid="{C50DBEFE-E623-472A-AEBF-780FBF563872}">
      <text>
        <r>
          <rPr>
            <sz val="9"/>
            <color indexed="81"/>
            <rFont val="Tahoma"/>
            <family val="2"/>
          </rPr>
          <t>Account_Balance_MTD(acctdept: {Map!H279})</t>
        </r>
      </text>
    </comment>
    <comment ref="J189" authorId="0" shapeId="0" xr:uid="{7CAFEA55-7833-4269-A176-603672A99064}">
      <text>
        <r>
          <rPr>
            <sz val="9"/>
            <color indexed="81"/>
            <rFont val="Tahoma"/>
            <family val="2"/>
          </rPr>
          <t>Account_Balance_MTD(acctdept: {Map!I279})</t>
        </r>
      </text>
    </comment>
    <comment ref="K189" authorId="0" shapeId="0" xr:uid="{4CD80586-9217-4937-A2AD-6226E6AEFDC6}">
      <text>
        <r>
          <rPr>
            <sz val="9"/>
            <color indexed="81"/>
            <rFont val="Tahoma"/>
            <family val="2"/>
          </rPr>
          <t>Account_Balance_MTD(acctdept: {Map!J279})</t>
        </r>
      </text>
    </comment>
    <comment ref="L189" authorId="0" shapeId="0" xr:uid="{7B68B2B1-88B7-40C3-8364-5F65401C85B4}">
      <text>
        <r>
          <rPr>
            <sz val="9"/>
            <color indexed="81"/>
            <rFont val="Tahoma"/>
            <family val="2"/>
          </rPr>
          <t>Account_Balance_MTD(acctdept: {Map!K279})</t>
        </r>
      </text>
    </comment>
    <comment ref="M189" authorId="0" shapeId="0" xr:uid="{E9FB82D5-188C-4FC0-9386-8F4601FE1C2A}">
      <text>
        <r>
          <rPr>
            <sz val="9"/>
            <color indexed="81"/>
            <rFont val="Tahoma"/>
            <family val="2"/>
          </rPr>
          <t>Account_Balance_MTD(acctdept: {Map!L279})</t>
        </r>
      </text>
    </comment>
    <comment ref="D190" authorId="0" shapeId="0" xr:uid="{FEAE4361-9933-4484-B2C7-F1983EF0852C}">
      <text>
        <r>
          <rPr>
            <sz val="9"/>
            <color indexed="81"/>
            <rFont val="Tahoma"/>
            <family val="2"/>
          </rPr>
          <t>Account_Balance_MTD(acctdept: {Map!C280})</t>
        </r>
      </text>
    </comment>
    <comment ref="E190" authorId="0" shapeId="0" xr:uid="{0A7E0A5B-B768-4868-944A-8062DF56FB22}">
      <text>
        <r>
          <rPr>
            <sz val="9"/>
            <color indexed="81"/>
            <rFont val="Tahoma"/>
            <family val="2"/>
          </rPr>
          <t>Account_Balance_MTD(acctdept: {Map!D280})</t>
        </r>
      </text>
    </comment>
    <comment ref="F190" authorId="0" shapeId="0" xr:uid="{0093D8CA-4B5A-44FF-8FDF-2C20C10F28B2}">
      <text>
        <r>
          <rPr>
            <sz val="9"/>
            <color indexed="81"/>
            <rFont val="Tahoma"/>
            <family val="2"/>
          </rPr>
          <t>Account_Balance_MTD(acctdept: {Map!E280})</t>
        </r>
      </text>
    </comment>
    <comment ref="G190" authorId="0" shapeId="0" xr:uid="{C863920A-CA1F-4975-8873-A2DAEAD1FBFC}">
      <text>
        <r>
          <rPr>
            <sz val="9"/>
            <color indexed="81"/>
            <rFont val="Tahoma"/>
            <family val="2"/>
          </rPr>
          <t>Account_Balance_MTD(acctdept: {Map!F280})</t>
        </r>
      </text>
    </comment>
    <comment ref="H190" authorId="0" shapeId="0" xr:uid="{DA577E3F-370D-42A3-923B-206E1B420F7B}">
      <text>
        <r>
          <rPr>
            <sz val="9"/>
            <color indexed="81"/>
            <rFont val="Tahoma"/>
            <family val="2"/>
          </rPr>
          <t>Account_Balance_MTD(acctdept: {Map!G280})</t>
        </r>
      </text>
    </comment>
    <comment ref="I190" authorId="0" shapeId="0" xr:uid="{6D885E27-B635-44B9-A1E9-8D5EF82D5B78}">
      <text>
        <r>
          <rPr>
            <sz val="9"/>
            <color indexed="81"/>
            <rFont val="Tahoma"/>
            <family val="2"/>
          </rPr>
          <t>Account_Balance_MTD(acctdept: {Map!H280})</t>
        </r>
      </text>
    </comment>
    <comment ref="J190" authorId="0" shapeId="0" xr:uid="{CA127996-D15D-45DE-9756-E8835F27D03D}">
      <text>
        <r>
          <rPr>
            <sz val="9"/>
            <color indexed="81"/>
            <rFont val="Tahoma"/>
            <family val="2"/>
          </rPr>
          <t>Account_Balance_MTD(acctdept: {Map!I280})</t>
        </r>
      </text>
    </comment>
    <comment ref="K190" authorId="0" shapeId="0" xr:uid="{76AECE9D-EBAE-47DF-9417-C9A82A1AB9A6}">
      <text>
        <r>
          <rPr>
            <sz val="9"/>
            <color indexed="81"/>
            <rFont val="Tahoma"/>
            <family val="2"/>
          </rPr>
          <t>Account_Balance_MTD(acctdept: {Map!J280})</t>
        </r>
      </text>
    </comment>
    <comment ref="L190" authorId="0" shapeId="0" xr:uid="{A59F1EB0-6C2B-4530-90B3-B080DEF02969}">
      <text>
        <r>
          <rPr>
            <sz val="9"/>
            <color indexed="81"/>
            <rFont val="Tahoma"/>
            <family val="2"/>
          </rPr>
          <t>Account_Balance_MTD(acctdept: {Map!K280})</t>
        </r>
      </text>
    </comment>
    <comment ref="M190" authorId="0" shapeId="0" xr:uid="{80888FA2-EA92-486D-B7CA-CB96AC505C4A}">
      <text>
        <r>
          <rPr>
            <sz val="9"/>
            <color indexed="81"/>
            <rFont val="Tahoma"/>
            <family val="2"/>
          </rPr>
          <t>Account_Balance_MTD(acctdept: {Map!L280})</t>
        </r>
      </text>
    </comment>
    <comment ref="D191" authorId="0" shapeId="0" xr:uid="{C5183205-67A3-44BF-95C9-07D5F366D2A3}">
      <text>
        <r>
          <rPr>
            <sz val="9"/>
            <color indexed="81"/>
            <rFont val="Tahoma"/>
            <family val="2"/>
          </rPr>
          <t>Account_Balance_MTD(acctdept: {Map!C281})</t>
        </r>
      </text>
    </comment>
    <comment ref="E191" authorId="0" shapeId="0" xr:uid="{F9278C37-357D-41D4-8F1F-6E38CD2B3E6B}">
      <text>
        <r>
          <rPr>
            <sz val="9"/>
            <color indexed="81"/>
            <rFont val="Tahoma"/>
            <family val="2"/>
          </rPr>
          <t>Account_Balance_MTD(acctdept: {Map!D281})</t>
        </r>
      </text>
    </comment>
    <comment ref="F191" authorId="0" shapeId="0" xr:uid="{FE55A4B9-F18F-4AA2-957D-B8F31B225E5B}">
      <text>
        <r>
          <rPr>
            <sz val="9"/>
            <color indexed="81"/>
            <rFont val="Tahoma"/>
            <family val="2"/>
          </rPr>
          <t>Account_Balance_MTD(acctdept: {Map!E281})</t>
        </r>
      </text>
    </comment>
    <comment ref="G191" authorId="0" shapeId="0" xr:uid="{108BA0C3-45C2-4DBA-95F1-E3AF6EDC89AA}">
      <text>
        <r>
          <rPr>
            <sz val="9"/>
            <color indexed="81"/>
            <rFont val="Tahoma"/>
            <family val="2"/>
          </rPr>
          <t>Account_Balance_MTD(acctdept: {Map!F281})</t>
        </r>
      </text>
    </comment>
    <comment ref="H191" authorId="0" shapeId="0" xr:uid="{49337CC2-2B95-425D-ADA2-E569E5313340}">
      <text>
        <r>
          <rPr>
            <sz val="9"/>
            <color indexed="81"/>
            <rFont val="Tahoma"/>
            <family val="2"/>
          </rPr>
          <t>Account_Balance_MTD(acctdept: {Map!G281})</t>
        </r>
      </text>
    </comment>
    <comment ref="I191" authorId="0" shapeId="0" xr:uid="{03B3EA06-0E94-4AB4-B04A-8C2A282950EE}">
      <text>
        <r>
          <rPr>
            <sz val="9"/>
            <color indexed="81"/>
            <rFont val="Tahoma"/>
            <family val="2"/>
          </rPr>
          <t>Account_Balance_MTD(acctdept: {Map!H281})</t>
        </r>
      </text>
    </comment>
    <comment ref="J191" authorId="0" shapeId="0" xr:uid="{397D388C-4B6B-41D6-9E59-5F4F7EA1F618}">
      <text>
        <r>
          <rPr>
            <sz val="9"/>
            <color indexed="81"/>
            <rFont val="Tahoma"/>
            <family val="2"/>
          </rPr>
          <t>Account_Balance_MTD(acctdept: {Map!I281})</t>
        </r>
      </text>
    </comment>
    <comment ref="K191" authorId="0" shapeId="0" xr:uid="{0B581077-05BC-41C8-B933-9F62B461F903}">
      <text>
        <r>
          <rPr>
            <sz val="9"/>
            <color indexed="81"/>
            <rFont val="Tahoma"/>
            <family val="2"/>
          </rPr>
          <t>Account_Balance_MTD(acctdept: {Map!J281})</t>
        </r>
      </text>
    </comment>
    <comment ref="L191" authorId="0" shapeId="0" xr:uid="{E1DE5A82-01E8-479B-B0E1-2C31765395A3}">
      <text>
        <r>
          <rPr>
            <sz val="9"/>
            <color indexed="81"/>
            <rFont val="Tahoma"/>
            <family val="2"/>
          </rPr>
          <t>Account_Balance_MTD(acctdept: {Map!K281})</t>
        </r>
      </text>
    </comment>
    <comment ref="M191" authorId="0" shapeId="0" xr:uid="{D033562D-518C-4389-ACF0-439A92F34F2C}">
      <text>
        <r>
          <rPr>
            <sz val="9"/>
            <color indexed="81"/>
            <rFont val="Tahoma"/>
            <family val="2"/>
          </rPr>
          <t>Account_Balance_MTD(acctdept: {Map!L281})</t>
        </r>
      </text>
    </comment>
    <comment ref="D192" authorId="0" shapeId="0" xr:uid="{FFCF5EC7-3A67-40DC-8305-6BCD30F8925B}">
      <text>
        <r>
          <rPr>
            <sz val="9"/>
            <color indexed="81"/>
            <rFont val="Tahoma"/>
            <family val="2"/>
          </rPr>
          <t>Account_Balance_MTD(acctdept: {Map!C282})</t>
        </r>
      </text>
    </comment>
    <comment ref="E192" authorId="0" shapeId="0" xr:uid="{D2CE7147-9E19-4928-9CA0-1CB8849F4FC7}">
      <text>
        <r>
          <rPr>
            <sz val="9"/>
            <color indexed="81"/>
            <rFont val="Tahoma"/>
            <family val="2"/>
          </rPr>
          <t>Account_Balance_MTD(acctdept: {Map!D282})</t>
        </r>
      </text>
    </comment>
    <comment ref="F192" authorId="0" shapeId="0" xr:uid="{96C377A2-312D-45A8-9FB4-515656DFC084}">
      <text>
        <r>
          <rPr>
            <sz val="9"/>
            <color indexed="81"/>
            <rFont val="Tahoma"/>
            <family val="2"/>
          </rPr>
          <t>Account_Balance_MTD(acctdept: {Map!E282})</t>
        </r>
      </text>
    </comment>
    <comment ref="G192" authorId="0" shapeId="0" xr:uid="{EF7073DC-57BF-4399-BB5B-85FBAF0F4577}">
      <text>
        <r>
          <rPr>
            <sz val="9"/>
            <color indexed="81"/>
            <rFont val="Tahoma"/>
            <family val="2"/>
          </rPr>
          <t>Account_Balance_MTD(acctdept: {Map!F282})</t>
        </r>
      </text>
    </comment>
    <comment ref="H192" authorId="0" shapeId="0" xr:uid="{BEFEDCDA-2B7D-4B0B-B008-3702F273D110}">
      <text>
        <r>
          <rPr>
            <sz val="9"/>
            <color indexed="81"/>
            <rFont val="Tahoma"/>
            <family val="2"/>
          </rPr>
          <t>Account_Balance_MTD(acctdept: {Map!G282})</t>
        </r>
      </text>
    </comment>
    <comment ref="I192" authorId="0" shapeId="0" xr:uid="{F8BBFBEE-C5EF-45B8-BAAC-BDD8238EE1BE}">
      <text>
        <r>
          <rPr>
            <sz val="9"/>
            <color indexed="81"/>
            <rFont val="Tahoma"/>
            <family val="2"/>
          </rPr>
          <t>Account_Balance_MTD(acctdept: {Map!H282})</t>
        </r>
      </text>
    </comment>
    <comment ref="J192" authorId="0" shapeId="0" xr:uid="{CED8965F-F825-4E4A-A1F1-FAB029B96945}">
      <text>
        <r>
          <rPr>
            <sz val="9"/>
            <color indexed="81"/>
            <rFont val="Tahoma"/>
            <family val="2"/>
          </rPr>
          <t>Account_Balance_MTD(acctdept: {Map!I282})</t>
        </r>
      </text>
    </comment>
    <comment ref="K192" authorId="0" shapeId="0" xr:uid="{DFD25297-827E-49DC-A4C8-F073315DB6B4}">
      <text>
        <r>
          <rPr>
            <sz val="9"/>
            <color indexed="81"/>
            <rFont val="Tahoma"/>
            <family val="2"/>
          </rPr>
          <t>Account_Balance_MTD(acctdept: {Map!J282})</t>
        </r>
      </text>
    </comment>
    <comment ref="L192" authorId="0" shapeId="0" xr:uid="{72250BDF-6E6F-4301-A516-50C4280330EA}">
      <text>
        <r>
          <rPr>
            <sz val="9"/>
            <color indexed="81"/>
            <rFont val="Tahoma"/>
            <family val="2"/>
          </rPr>
          <t>Account_Balance_MTD(acctdept: {Map!K282})</t>
        </r>
      </text>
    </comment>
    <comment ref="M192" authorId="0" shapeId="0" xr:uid="{1A499BE5-5ABB-46EC-AD6E-68D860FFAA1A}">
      <text>
        <r>
          <rPr>
            <sz val="9"/>
            <color indexed="81"/>
            <rFont val="Tahoma"/>
            <family val="2"/>
          </rPr>
          <t>Account_Balance_MTD(acctdept: {Map!L282})</t>
        </r>
      </text>
    </comment>
    <comment ref="D193" authorId="0" shapeId="0" xr:uid="{8D27F78F-3AD1-43AF-B6EC-08C2B679AC0E}">
      <text>
        <r>
          <rPr>
            <sz val="9"/>
            <color indexed="81"/>
            <rFont val="Tahoma"/>
            <family val="2"/>
          </rPr>
          <t>Account_Balance_MTD(acctdept: {Map!C283})</t>
        </r>
      </text>
    </comment>
    <comment ref="E193" authorId="0" shapeId="0" xr:uid="{BF5D02BC-0D47-4670-BFD5-E37CE9677343}">
      <text>
        <r>
          <rPr>
            <sz val="9"/>
            <color indexed="81"/>
            <rFont val="Tahoma"/>
            <family val="2"/>
          </rPr>
          <t>Account_Balance_MTD(acctdept: {Map!D283})</t>
        </r>
      </text>
    </comment>
    <comment ref="F193" authorId="0" shapeId="0" xr:uid="{D7BA4E7E-3941-49BF-AD35-258111B5073E}">
      <text>
        <r>
          <rPr>
            <sz val="9"/>
            <color indexed="81"/>
            <rFont val="Tahoma"/>
            <family val="2"/>
          </rPr>
          <t>Account_Balance_MTD(acctdept: {Map!E283})</t>
        </r>
      </text>
    </comment>
    <comment ref="G193" authorId="0" shapeId="0" xr:uid="{F42B36CA-D6F8-41E7-B975-3DF411B9B23D}">
      <text>
        <r>
          <rPr>
            <sz val="9"/>
            <color indexed="81"/>
            <rFont val="Tahoma"/>
            <family val="2"/>
          </rPr>
          <t>Account_Balance_MTD(acctdept: {Map!F283})</t>
        </r>
      </text>
    </comment>
    <comment ref="H193" authorId="0" shapeId="0" xr:uid="{CB23BB23-6323-4673-9184-36EE93E43DF4}">
      <text>
        <r>
          <rPr>
            <sz val="9"/>
            <color indexed="81"/>
            <rFont val="Tahoma"/>
            <family val="2"/>
          </rPr>
          <t>Account_Balance_MTD(acctdept: {Map!G283})</t>
        </r>
      </text>
    </comment>
    <comment ref="I193" authorId="0" shapeId="0" xr:uid="{3ACBC78F-EC06-42D4-980A-A5EEB7C78AE8}">
      <text>
        <r>
          <rPr>
            <sz val="9"/>
            <color indexed="81"/>
            <rFont val="Tahoma"/>
            <family val="2"/>
          </rPr>
          <t>Account_Balance_MTD(acctdept: {Map!H283})</t>
        </r>
      </text>
    </comment>
    <comment ref="J193" authorId="0" shapeId="0" xr:uid="{6CE37B4F-175D-4A21-9868-241E2CDF2BC9}">
      <text>
        <r>
          <rPr>
            <sz val="9"/>
            <color indexed="81"/>
            <rFont val="Tahoma"/>
            <family val="2"/>
          </rPr>
          <t>Account_Balance_MTD(acctdept: {Map!I283})</t>
        </r>
      </text>
    </comment>
    <comment ref="K193" authorId="0" shapeId="0" xr:uid="{998205C9-64C0-4B8F-9A47-CBB7BBFEE7E7}">
      <text>
        <r>
          <rPr>
            <sz val="9"/>
            <color indexed="81"/>
            <rFont val="Tahoma"/>
            <family val="2"/>
          </rPr>
          <t>Account_Balance_MTD(acctdept: {Map!J283})</t>
        </r>
      </text>
    </comment>
    <comment ref="L193" authorId="0" shapeId="0" xr:uid="{0E6A943A-DE2F-4C53-B6DC-31A66DF108D2}">
      <text>
        <r>
          <rPr>
            <sz val="9"/>
            <color indexed="81"/>
            <rFont val="Tahoma"/>
            <family val="2"/>
          </rPr>
          <t>Account_Balance_MTD(acctdept: {Map!K283})</t>
        </r>
      </text>
    </comment>
    <comment ref="M193" authorId="0" shapeId="0" xr:uid="{41EE501D-3BAC-480C-8272-78A9879E8776}">
      <text>
        <r>
          <rPr>
            <sz val="9"/>
            <color indexed="81"/>
            <rFont val="Tahoma"/>
            <family val="2"/>
          </rPr>
          <t>Account_Balance_MTD(acctdept: {Map!L283})</t>
        </r>
      </text>
    </comment>
    <comment ref="D194" authorId="0" shapeId="0" xr:uid="{04CF7CAE-3485-450A-8BD6-8B5D1F31BEB3}">
      <text>
        <r>
          <rPr>
            <sz val="9"/>
            <color indexed="81"/>
            <rFont val="Tahoma"/>
            <family val="2"/>
          </rPr>
          <t>Account_Balance_MTD(acctdept: {Map!C284})</t>
        </r>
      </text>
    </comment>
    <comment ref="E194" authorId="0" shapeId="0" xr:uid="{79BD73FC-E68F-407F-A54C-5470B8A184DE}">
      <text>
        <r>
          <rPr>
            <sz val="9"/>
            <color indexed="81"/>
            <rFont val="Tahoma"/>
            <family val="2"/>
          </rPr>
          <t>Account_Balance_MTD(acctdept: {Map!D284})</t>
        </r>
      </text>
    </comment>
    <comment ref="F194" authorId="0" shapeId="0" xr:uid="{35C11C81-2035-4432-AE06-1540663DB0E8}">
      <text>
        <r>
          <rPr>
            <sz val="9"/>
            <color indexed="81"/>
            <rFont val="Tahoma"/>
            <family val="2"/>
          </rPr>
          <t>Account_Balance_MTD(acctdept: {Map!E284})</t>
        </r>
      </text>
    </comment>
    <comment ref="G194" authorId="0" shapeId="0" xr:uid="{32B7B015-8048-448C-878C-68367801A594}">
      <text>
        <r>
          <rPr>
            <sz val="9"/>
            <color indexed="81"/>
            <rFont val="Tahoma"/>
            <family val="2"/>
          </rPr>
          <t>Account_Balance_MTD(acctdept: {Map!F284})</t>
        </r>
      </text>
    </comment>
    <comment ref="H194" authorId="0" shapeId="0" xr:uid="{5547E7AE-EEDD-4E02-B0A9-6690176AB788}">
      <text>
        <r>
          <rPr>
            <sz val="9"/>
            <color indexed="81"/>
            <rFont val="Tahoma"/>
            <family val="2"/>
          </rPr>
          <t>Account_Balance_MTD(acctdept: {Map!G284})</t>
        </r>
      </text>
    </comment>
    <comment ref="I194" authorId="0" shapeId="0" xr:uid="{17B3E61F-AB11-4F3B-9321-C57780A9C8CE}">
      <text>
        <r>
          <rPr>
            <sz val="9"/>
            <color indexed="81"/>
            <rFont val="Tahoma"/>
            <family val="2"/>
          </rPr>
          <t>Account_Balance_MTD(acctdept: {Map!H284})</t>
        </r>
      </text>
    </comment>
    <comment ref="J194" authorId="0" shapeId="0" xr:uid="{E596F66B-BC18-4BCC-9F87-AD037D2DB6EE}">
      <text>
        <r>
          <rPr>
            <sz val="9"/>
            <color indexed="81"/>
            <rFont val="Tahoma"/>
            <family val="2"/>
          </rPr>
          <t>Account_Balance_MTD(acctdept: {Map!I284})</t>
        </r>
      </text>
    </comment>
    <comment ref="K194" authorId="0" shapeId="0" xr:uid="{19736B3D-2A93-4122-A7F3-2EC3D6B23590}">
      <text>
        <r>
          <rPr>
            <sz val="9"/>
            <color indexed="81"/>
            <rFont val="Tahoma"/>
            <family val="2"/>
          </rPr>
          <t>Account_Balance_MTD(acctdept: {Map!J284})</t>
        </r>
      </text>
    </comment>
    <comment ref="L194" authorId="0" shapeId="0" xr:uid="{2C8251BF-B79A-46ED-B0E1-606F4E803A11}">
      <text>
        <r>
          <rPr>
            <sz val="9"/>
            <color indexed="81"/>
            <rFont val="Tahoma"/>
            <family val="2"/>
          </rPr>
          <t>Account_Balance_MTD(acctdept: {Map!K284})</t>
        </r>
      </text>
    </comment>
    <comment ref="M194" authorId="0" shapeId="0" xr:uid="{65BEEDE0-25EA-47EA-81A8-3D8B64976B0D}">
      <text>
        <r>
          <rPr>
            <sz val="9"/>
            <color indexed="81"/>
            <rFont val="Tahoma"/>
            <family val="2"/>
          </rPr>
          <t>Account_Balance_MTD(acctdept: {Map!L284})</t>
        </r>
      </text>
    </comment>
    <comment ref="D195" authorId="0" shapeId="0" xr:uid="{F586E737-9D84-4531-ACDA-2AEF5FCCBDAB}">
      <text>
        <r>
          <rPr>
            <sz val="9"/>
            <color indexed="81"/>
            <rFont val="Tahoma"/>
            <family val="2"/>
          </rPr>
          <t>Account_Balance_MTD(acctdept: {Map!C285})</t>
        </r>
      </text>
    </comment>
    <comment ref="E195" authorId="0" shapeId="0" xr:uid="{D6E92E19-C3B7-4998-965F-25300BBAA7DE}">
      <text>
        <r>
          <rPr>
            <sz val="9"/>
            <color indexed="81"/>
            <rFont val="Tahoma"/>
            <family val="2"/>
          </rPr>
          <t>Account_Balance_MTD(acctdept: {Map!D285})</t>
        </r>
      </text>
    </comment>
    <comment ref="F195" authorId="0" shapeId="0" xr:uid="{C47D9CCE-E3E9-42BC-882B-5D5199D8B26C}">
      <text>
        <r>
          <rPr>
            <sz val="9"/>
            <color indexed="81"/>
            <rFont val="Tahoma"/>
            <family val="2"/>
          </rPr>
          <t>Account_Balance_MTD(acctdept: {Map!E285})</t>
        </r>
      </text>
    </comment>
    <comment ref="G195" authorId="0" shapeId="0" xr:uid="{27F5AC1D-F28C-40F9-81E6-61FFD1D8977E}">
      <text>
        <r>
          <rPr>
            <sz val="9"/>
            <color indexed="81"/>
            <rFont val="Tahoma"/>
            <family val="2"/>
          </rPr>
          <t>Account_Balance_MTD(acctdept: {Map!F285})</t>
        </r>
      </text>
    </comment>
    <comment ref="H195" authorId="0" shapeId="0" xr:uid="{2328E444-1167-465B-96ED-1C09A3A27966}">
      <text>
        <r>
          <rPr>
            <sz val="9"/>
            <color indexed="81"/>
            <rFont val="Tahoma"/>
            <family val="2"/>
          </rPr>
          <t>Account_Balance_MTD(acctdept: {Map!G285})</t>
        </r>
      </text>
    </comment>
    <comment ref="I195" authorId="0" shapeId="0" xr:uid="{33812DBA-F156-4811-BBB7-46148FB56010}">
      <text>
        <r>
          <rPr>
            <sz val="9"/>
            <color indexed="81"/>
            <rFont val="Tahoma"/>
            <family val="2"/>
          </rPr>
          <t>Account_Balance_MTD(acctdept: {Map!H285})</t>
        </r>
      </text>
    </comment>
    <comment ref="J195" authorId="0" shapeId="0" xr:uid="{F5A0D155-68CE-4E4F-A492-04AF821C4F7C}">
      <text>
        <r>
          <rPr>
            <sz val="9"/>
            <color indexed="81"/>
            <rFont val="Tahoma"/>
            <family val="2"/>
          </rPr>
          <t>Account_Balance_MTD(acctdept: {Map!I285})</t>
        </r>
      </text>
    </comment>
    <comment ref="K195" authorId="0" shapeId="0" xr:uid="{F9833DAA-F509-4D01-9C1F-9859D92B00B0}">
      <text>
        <r>
          <rPr>
            <sz val="9"/>
            <color indexed="81"/>
            <rFont val="Tahoma"/>
            <family val="2"/>
          </rPr>
          <t>Account_Balance_MTD(acctdept: {Map!J285})</t>
        </r>
      </text>
    </comment>
    <comment ref="L195" authorId="0" shapeId="0" xr:uid="{2746AAA5-1BBA-4CC7-8293-D48964491481}">
      <text>
        <r>
          <rPr>
            <sz val="9"/>
            <color indexed="81"/>
            <rFont val="Tahoma"/>
            <family val="2"/>
          </rPr>
          <t>Account_Balance_MTD(acctdept: {Map!K285})</t>
        </r>
      </text>
    </comment>
    <comment ref="M195" authorId="0" shapeId="0" xr:uid="{8631F9FE-8AC8-4E37-BDEA-5AFF0D9B2489}">
      <text>
        <r>
          <rPr>
            <sz val="9"/>
            <color indexed="81"/>
            <rFont val="Tahoma"/>
            <family val="2"/>
          </rPr>
          <t>Account_Balance_MTD(acctdept: {Map!L285})</t>
        </r>
      </text>
    </comment>
    <comment ref="D196" authorId="0" shapeId="0" xr:uid="{B7AC8868-8994-4F2C-8191-48C28EF22BB4}">
      <text>
        <r>
          <rPr>
            <sz val="9"/>
            <color indexed="81"/>
            <rFont val="Tahoma"/>
            <family val="2"/>
          </rPr>
          <t>Account_Balance_MTD(acctdept: {Map!C286})</t>
        </r>
      </text>
    </comment>
    <comment ref="E196" authorId="0" shapeId="0" xr:uid="{013ECFF8-937B-4748-8216-6F077656E325}">
      <text>
        <r>
          <rPr>
            <sz val="9"/>
            <color indexed="81"/>
            <rFont val="Tahoma"/>
            <family val="2"/>
          </rPr>
          <t>Account_Balance_MTD(acctdept: {Map!D286})</t>
        </r>
      </text>
    </comment>
    <comment ref="F196" authorId="0" shapeId="0" xr:uid="{CE04A43E-4749-4AFB-89C6-DDF009CC85F6}">
      <text>
        <r>
          <rPr>
            <sz val="9"/>
            <color indexed="81"/>
            <rFont val="Tahoma"/>
            <family val="2"/>
          </rPr>
          <t>Account_Balance_MTD(acctdept: {Map!E286})</t>
        </r>
      </text>
    </comment>
    <comment ref="G196" authorId="0" shapeId="0" xr:uid="{AEB44B77-4EC7-4665-A1CD-68B561574E77}">
      <text>
        <r>
          <rPr>
            <sz val="9"/>
            <color indexed="81"/>
            <rFont val="Tahoma"/>
            <family val="2"/>
          </rPr>
          <t>Account_Balance_MTD(acctdept: {Map!F286})</t>
        </r>
      </text>
    </comment>
    <comment ref="H196" authorId="0" shapeId="0" xr:uid="{DA0C5CE6-1050-4C5B-9302-F5B64773381F}">
      <text>
        <r>
          <rPr>
            <sz val="9"/>
            <color indexed="81"/>
            <rFont val="Tahoma"/>
            <family val="2"/>
          </rPr>
          <t>Account_Balance_MTD(acctdept: {Map!G286})</t>
        </r>
      </text>
    </comment>
    <comment ref="I196" authorId="0" shapeId="0" xr:uid="{64652D78-40F0-45B9-9627-C71EB09E18A4}">
      <text>
        <r>
          <rPr>
            <sz val="9"/>
            <color indexed="81"/>
            <rFont val="Tahoma"/>
            <family val="2"/>
          </rPr>
          <t>Account_Balance_MTD(acctdept: {Map!H286})</t>
        </r>
      </text>
    </comment>
    <comment ref="J196" authorId="0" shapeId="0" xr:uid="{E2990E6D-BD2A-4E33-9EE8-AE0E3F194255}">
      <text>
        <r>
          <rPr>
            <sz val="9"/>
            <color indexed="81"/>
            <rFont val="Tahoma"/>
            <family val="2"/>
          </rPr>
          <t>Account_Balance_MTD(acctdept: {Map!I286})</t>
        </r>
      </text>
    </comment>
    <comment ref="K196" authorId="0" shapeId="0" xr:uid="{016F3B5E-552C-4961-BA3F-E4186E1EF69D}">
      <text>
        <r>
          <rPr>
            <sz val="9"/>
            <color indexed="81"/>
            <rFont val="Tahoma"/>
            <family val="2"/>
          </rPr>
          <t>Account_Balance_MTD(acctdept: {Map!J286})</t>
        </r>
      </text>
    </comment>
    <comment ref="L196" authorId="0" shapeId="0" xr:uid="{C4E0243E-0913-452F-B2EA-A68F12E14A10}">
      <text>
        <r>
          <rPr>
            <sz val="9"/>
            <color indexed="81"/>
            <rFont val="Tahoma"/>
            <family val="2"/>
          </rPr>
          <t>Account_Balance_MTD(acctdept: {Map!K286})</t>
        </r>
      </text>
    </comment>
    <comment ref="M196" authorId="0" shapeId="0" xr:uid="{CF35235B-2CF3-4AAE-A841-3DCC2F402FB8}">
      <text>
        <r>
          <rPr>
            <sz val="9"/>
            <color indexed="81"/>
            <rFont val="Tahoma"/>
            <family val="2"/>
          </rPr>
          <t>Account_Balance_MTD(acctdept: {Map!L286})</t>
        </r>
      </text>
    </comment>
    <comment ref="D197" authorId="0" shapeId="0" xr:uid="{7C239AC5-463A-41B1-80FA-9A10DCCC95A5}">
      <text>
        <r>
          <rPr>
            <sz val="9"/>
            <color indexed="81"/>
            <rFont val="Tahoma"/>
            <family val="2"/>
          </rPr>
          <t>Account_Balance_MTD(acctdept: {Map!C287})</t>
        </r>
      </text>
    </comment>
    <comment ref="E197" authorId="0" shapeId="0" xr:uid="{A3D825EA-3180-4784-8E98-72D8A9915624}">
      <text>
        <r>
          <rPr>
            <sz val="9"/>
            <color indexed="81"/>
            <rFont val="Tahoma"/>
            <family val="2"/>
          </rPr>
          <t>Account_Balance_MTD(acctdept: {Map!D287})</t>
        </r>
      </text>
    </comment>
    <comment ref="F197" authorId="0" shapeId="0" xr:uid="{35673774-10C7-462A-B1BD-D0F464C1008F}">
      <text>
        <r>
          <rPr>
            <sz val="9"/>
            <color indexed="81"/>
            <rFont val="Tahoma"/>
            <family val="2"/>
          </rPr>
          <t>Account_Balance_MTD(acctdept: {Map!E287})</t>
        </r>
      </text>
    </comment>
    <comment ref="G197" authorId="0" shapeId="0" xr:uid="{F8721918-62A2-45EC-920F-E99731E173B7}">
      <text>
        <r>
          <rPr>
            <sz val="9"/>
            <color indexed="81"/>
            <rFont val="Tahoma"/>
            <family val="2"/>
          </rPr>
          <t>Account_Balance_MTD(acctdept: {Map!F287})</t>
        </r>
      </text>
    </comment>
    <comment ref="H197" authorId="0" shapeId="0" xr:uid="{8504B7B0-57B5-45D8-BD23-7A2EDE950BB7}">
      <text>
        <r>
          <rPr>
            <sz val="9"/>
            <color indexed="81"/>
            <rFont val="Tahoma"/>
            <family val="2"/>
          </rPr>
          <t>Account_Balance_MTD(acctdept: {Map!G287})</t>
        </r>
      </text>
    </comment>
    <comment ref="I197" authorId="0" shapeId="0" xr:uid="{DFF95DDA-36CA-4165-AD1F-22562C298AED}">
      <text>
        <r>
          <rPr>
            <sz val="9"/>
            <color indexed="81"/>
            <rFont val="Tahoma"/>
            <family val="2"/>
          </rPr>
          <t>Account_Balance_MTD(acctdept: {Map!H287})</t>
        </r>
      </text>
    </comment>
    <comment ref="J197" authorId="0" shapeId="0" xr:uid="{B592AEEE-A993-4E7C-9A35-989B0E806DB8}">
      <text>
        <r>
          <rPr>
            <sz val="9"/>
            <color indexed="81"/>
            <rFont val="Tahoma"/>
            <family val="2"/>
          </rPr>
          <t>Account_Balance_MTD(acctdept: {Map!I287})</t>
        </r>
      </text>
    </comment>
    <comment ref="K197" authorId="0" shapeId="0" xr:uid="{BA369C65-054D-4CBA-A14E-FFD8C486F802}">
      <text>
        <r>
          <rPr>
            <sz val="9"/>
            <color indexed="81"/>
            <rFont val="Tahoma"/>
            <family val="2"/>
          </rPr>
          <t>Account_Balance_MTD(acctdept: {Map!J287})</t>
        </r>
      </text>
    </comment>
    <comment ref="L197" authorId="0" shapeId="0" xr:uid="{0A02A96F-1E9D-4C2D-B63C-12BEA2C96D9A}">
      <text>
        <r>
          <rPr>
            <sz val="9"/>
            <color indexed="81"/>
            <rFont val="Tahoma"/>
            <family val="2"/>
          </rPr>
          <t>Account_Balance_MTD(acctdept: {Map!K287})</t>
        </r>
      </text>
    </comment>
    <comment ref="M197" authorId="0" shapeId="0" xr:uid="{E698F180-87AE-402D-BAA2-BDCF75992EDD}">
      <text>
        <r>
          <rPr>
            <sz val="9"/>
            <color indexed="81"/>
            <rFont val="Tahoma"/>
            <family val="2"/>
          </rPr>
          <t>Account_Balance_MTD(acctdept: {Map!L287})</t>
        </r>
      </text>
    </comment>
    <comment ref="D198" authorId="0" shapeId="0" xr:uid="{6E3A2C90-7E43-448F-A62D-96BC54684607}">
      <text>
        <r>
          <rPr>
            <sz val="9"/>
            <color indexed="81"/>
            <rFont val="Tahoma"/>
            <family val="2"/>
          </rPr>
          <t>Account_Balance_MTD(acctdept: {Map!C288})</t>
        </r>
      </text>
    </comment>
    <comment ref="E198" authorId="0" shapeId="0" xr:uid="{DC2629A5-7BAF-4EDF-85F6-7312546DC17C}">
      <text>
        <r>
          <rPr>
            <sz val="9"/>
            <color indexed="81"/>
            <rFont val="Tahoma"/>
            <family val="2"/>
          </rPr>
          <t>Account_Balance_MTD(acctdept: {Map!D288})</t>
        </r>
      </text>
    </comment>
    <comment ref="F198" authorId="0" shapeId="0" xr:uid="{69B77CD9-4CD4-44D5-89EE-1EE5AD93DFA1}">
      <text>
        <r>
          <rPr>
            <sz val="9"/>
            <color indexed="81"/>
            <rFont val="Tahoma"/>
            <family val="2"/>
          </rPr>
          <t>Account_Balance_MTD(acctdept: {Map!E288})</t>
        </r>
      </text>
    </comment>
    <comment ref="G198" authorId="0" shapeId="0" xr:uid="{356C33A4-04F3-477F-ABD2-57F9F3590295}">
      <text>
        <r>
          <rPr>
            <sz val="9"/>
            <color indexed="81"/>
            <rFont val="Tahoma"/>
            <family val="2"/>
          </rPr>
          <t>Account_Balance_MTD(acctdept: {Map!F288})</t>
        </r>
      </text>
    </comment>
    <comment ref="H198" authorId="0" shapeId="0" xr:uid="{5036DD45-1A43-40C1-8C84-B417C7D3C54C}">
      <text>
        <r>
          <rPr>
            <sz val="9"/>
            <color indexed="81"/>
            <rFont val="Tahoma"/>
            <family val="2"/>
          </rPr>
          <t>Account_Balance_MTD(acctdept: {Map!G288})</t>
        </r>
      </text>
    </comment>
    <comment ref="I198" authorId="0" shapeId="0" xr:uid="{36673B28-C52E-44FA-82B2-69BB086015BC}">
      <text>
        <r>
          <rPr>
            <sz val="9"/>
            <color indexed="81"/>
            <rFont val="Tahoma"/>
            <family val="2"/>
          </rPr>
          <t>Account_Balance_MTD(acctdept: {Map!H288})</t>
        </r>
      </text>
    </comment>
    <comment ref="J198" authorId="0" shapeId="0" xr:uid="{E9634689-2E2B-4A94-8407-2C59A4A90A7F}">
      <text>
        <r>
          <rPr>
            <sz val="9"/>
            <color indexed="81"/>
            <rFont val="Tahoma"/>
            <family val="2"/>
          </rPr>
          <t>Account_Balance_MTD(acctdept: {Map!I288})</t>
        </r>
      </text>
    </comment>
    <comment ref="K198" authorId="0" shapeId="0" xr:uid="{237FEEED-53E2-4810-B054-C29FC5FAC8E1}">
      <text>
        <r>
          <rPr>
            <sz val="9"/>
            <color indexed="81"/>
            <rFont val="Tahoma"/>
            <family val="2"/>
          </rPr>
          <t>Account_Balance_MTD(acctdept: {Map!J288})</t>
        </r>
      </text>
    </comment>
    <comment ref="L198" authorId="0" shapeId="0" xr:uid="{510BA417-6B91-4E60-9B42-6C05E9429B07}">
      <text>
        <r>
          <rPr>
            <sz val="9"/>
            <color indexed="81"/>
            <rFont val="Tahoma"/>
            <family val="2"/>
          </rPr>
          <t>Account_Balance_MTD(acctdept: {Map!K288})</t>
        </r>
      </text>
    </comment>
    <comment ref="M198" authorId="0" shapeId="0" xr:uid="{A56E368B-C2F5-4D0B-BDF5-C312B149A0D0}">
      <text>
        <r>
          <rPr>
            <sz val="9"/>
            <color indexed="81"/>
            <rFont val="Tahoma"/>
            <family val="2"/>
          </rPr>
          <t>Account_Balance_MTD(acctdept: {Map!L288})</t>
        </r>
      </text>
    </comment>
    <comment ref="D199" authorId="0" shapeId="0" xr:uid="{DF3EF992-DAD8-4C23-8AE6-0A902419C26B}">
      <text>
        <r>
          <rPr>
            <sz val="9"/>
            <color indexed="81"/>
            <rFont val="Tahoma"/>
            <family val="2"/>
          </rPr>
          <t>Account_Balance_MTD(acctdept: {Map!C289})</t>
        </r>
      </text>
    </comment>
    <comment ref="E199" authorId="0" shapeId="0" xr:uid="{EF32D6F8-D612-4169-BF3B-846DE2FCFBC3}">
      <text>
        <r>
          <rPr>
            <sz val="9"/>
            <color indexed="81"/>
            <rFont val="Tahoma"/>
            <family val="2"/>
          </rPr>
          <t>Account_Balance_MTD(acctdept: {Map!D289})</t>
        </r>
      </text>
    </comment>
    <comment ref="F199" authorId="0" shapeId="0" xr:uid="{CF9AE830-7DA5-44A2-88BF-0FE0C7371BE8}">
      <text>
        <r>
          <rPr>
            <sz val="9"/>
            <color indexed="81"/>
            <rFont val="Tahoma"/>
            <family val="2"/>
          </rPr>
          <t>Account_Balance_MTD(acctdept: {Map!E289})</t>
        </r>
      </text>
    </comment>
    <comment ref="G199" authorId="0" shapeId="0" xr:uid="{0864A4FF-2AA1-4F8F-9C6E-ADE517E30B76}">
      <text>
        <r>
          <rPr>
            <sz val="9"/>
            <color indexed="81"/>
            <rFont val="Tahoma"/>
            <family val="2"/>
          </rPr>
          <t>Account_Balance_MTD(acctdept: {Map!F289})</t>
        </r>
      </text>
    </comment>
    <comment ref="H199" authorId="0" shapeId="0" xr:uid="{A01B9FA3-8D0A-495D-98D5-2425398E4E65}">
      <text>
        <r>
          <rPr>
            <sz val="9"/>
            <color indexed="81"/>
            <rFont val="Tahoma"/>
            <family val="2"/>
          </rPr>
          <t>Account_Balance_MTD(acctdept: {Map!G289})</t>
        </r>
      </text>
    </comment>
    <comment ref="I199" authorId="0" shapeId="0" xr:uid="{54896827-D54E-4DB2-9B76-709C1934B3ED}">
      <text>
        <r>
          <rPr>
            <sz val="9"/>
            <color indexed="81"/>
            <rFont val="Tahoma"/>
            <family val="2"/>
          </rPr>
          <t>Account_Balance_MTD(acctdept: {Map!H289})</t>
        </r>
      </text>
    </comment>
    <comment ref="J199" authorId="0" shapeId="0" xr:uid="{029360FE-1898-4C14-954A-A83F62A08CB3}">
      <text>
        <r>
          <rPr>
            <sz val="9"/>
            <color indexed="81"/>
            <rFont val="Tahoma"/>
            <family val="2"/>
          </rPr>
          <t>Account_Balance_MTD(acctdept: {Map!I289})</t>
        </r>
      </text>
    </comment>
    <comment ref="K199" authorId="0" shapeId="0" xr:uid="{E5C53161-6B00-4D98-829B-270DC1A209C0}">
      <text>
        <r>
          <rPr>
            <sz val="9"/>
            <color indexed="81"/>
            <rFont val="Tahoma"/>
            <family val="2"/>
          </rPr>
          <t>Account_Balance_MTD(acctdept: {Map!J289})</t>
        </r>
      </text>
    </comment>
    <comment ref="L199" authorId="0" shapeId="0" xr:uid="{F5DAE5FE-B510-4B23-8AFB-976E42C9E96B}">
      <text>
        <r>
          <rPr>
            <sz val="9"/>
            <color indexed="81"/>
            <rFont val="Tahoma"/>
            <family val="2"/>
          </rPr>
          <t>Account_Balance_MTD(acctdept: {Map!K289})</t>
        </r>
      </text>
    </comment>
    <comment ref="M199" authorId="0" shapeId="0" xr:uid="{61A04778-AAC5-4BCB-9FAA-0E130C94A344}">
      <text>
        <r>
          <rPr>
            <sz val="9"/>
            <color indexed="81"/>
            <rFont val="Tahoma"/>
            <family val="2"/>
          </rPr>
          <t>Account_Balance_MTD(acctdept: {Map!L289})</t>
        </r>
      </text>
    </comment>
    <comment ref="D200" authorId="0" shapeId="0" xr:uid="{2843064D-9ED4-4C84-8A32-A8C84151A705}">
      <text>
        <r>
          <rPr>
            <sz val="9"/>
            <color indexed="81"/>
            <rFont val="Tahoma"/>
            <family val="2"/>
          </rPr>
          <t>Account_Balance_MTD(acctdept: {Map!C290})</t>
        </r>
      </text>
    </comment>
    <comment ref="E200" authorId="0" shapeId="0" xr:uid="{FC8BEF94-4A07-41AB-84BD-763EA47100C0}">
      <text>
        <r>
          <rPr>
            <sz val="9"/>
            <color indexed="81"/>
            <rFont val="Tahoma"/>
            <family val="2"/>
          </rPr>
          <t>Account_Balance_MTD(acctdept: {Map!D290})</t>
        </r>
      </text>
    </comment>
    <comment ref="F200" authorId="0" shapeId="0" xr:uid="{7566B1DB-D159-4134-8253-D095E92B0D04}">
      <text>
        <r>
          <rPr>
            <sz val="9"/>
            <color indexed="81"/>
            <rFont val="Tahoma"/>
            <family val="2"/>
          </rPr>
          <t>Account_Balance_MTD(acctdept: {Map!E290})</t>
        </r>
      </text>
    </comment>
    <comment ref="G200" authorId="0" shapeId="0" xr:uid="{AC6EEFDB-89CB-4A39-8E24-BC0A597031A9}">
      <text>
        <r>
          <rPr>
            <sz val="9"/>
            <color indexed="81"/>
            <rFont val="Tahoma"/>
            <family val="2"/>
          </rPr>
          <t>Account_Balance_MTD(acctdept: {Map!F290})</t>
        </r>
      </text>
    </comment>
    <comment ref="H200" authorId="0" shapeId="0" xr:uid="{79836F44-CA9B-41BC-8E05-2BBE7F43E6A2}">
      <text>
        <r>
          <rPr>
            <sz val="9"/>
            <color indexed="81"/>
            <rFont val="Tahoma"/>
            <family val="2"/>
          </rPr>
          <t>Account_Balance_MTD(acctdept: {Map!G290})</t>
        </r>
      </text>
    </comment>
    <comment ref="I200" authorId="0" shapeId="0" xr:uid="{19D3D060-A083-486B-B96F-670B79397F21}">
      <text>
        <r>
          <rPr>
            <sz val="9"/>
            <color indexed="81"/>
            <rFont val="Tahoma"/>
            <family val="2"/>
          </rPr>
          <t>Account_Balance_MTD(acctdept: {Map!H290})</t>
        </r>
      </text>
    </comment>
    <comment ref="J200" authorId="0" shapeId="0" xr:uid="{16BF9197-2F62-4970-8634-09F09D4A173A}">
      <text>
        <r>
          <rPr>
            <sz val="9"/>
            <color indexed="81"/>
            <rFont val="Tahoma"/>
            <family val="2"/>
          </rPr>
          <t>Account_Balance_MTD(acctdept: {Map!I290})</t>
        </r>
      </text>
    </comment>
    <comment ref="K200" authorId="0" shapeId="0" xr:uid="{EBADB126-B67C-459F-8D12-2EEC6E74EFFC}">
      <text>
        <r>
          <rPr>
            <sz val="9"/>
            <color indexed="81"/>
            <rFont val="Tahoma"/>
            <family val="2"/>
          </rPr>
          <t>Account_Balance_MTD(acctdept: {Map!J290})</t>
        </r>
      </text>
    </comment>
    <comment ref="L200" authorId="0" shapeId="0" xr:uid="{E3E33245-30E6-4673-963C-9A4FB7057B3B}">
      <text>
        <r>
          <rPr>
            <sz val="9"/>
            <color indexed="81"/>
            <rFont val="Tahoma"/>
            <family val="2"/>
          </rPr>
          <t>Account_Balance_MTD(acctdept: {Map!K290})</t>
        </r>
      </text>
    </comment>
    <comment ref="M200" authorId="0" shapeId="0" xr:uid="{169F9895-2818-4DF0-B564-06AC793B69FE}">
      <text>
        <r>
          <rPr>
            <sz val="9"/>
            <color indexed="81"/>
            <rFont val="Tahoma"/>
            <family val="2"/>
          </rPr>
          <t>Account_Balance_MTD(acctdept: {Map!L290})</t>
        </r>
      </text>
    </comment>
    <comment ref="D201" authorId="0" shapeId="0" xr:uid="{E5486DCE-458B-4D70-ABD4-F602BD84EEDA}">
      <text>
        <r>
          <rPr>
            <sz val="9"/>
            <color indexed="81"/>
            <rFont val="Tahoma"/>
            <family val="2"/>
          </rPr>
          <t>Account_Balance_MTD(acctdept: {Map!C291})</t>
        </r>
      </text>
    </comment>
    <comment ref="E201" authorId="0" shapeId="0" xr:uid="{A286F7AD-F26D-4986-A62F-37A475C327B2}">
      <text>
        <r>
          <rPr>
            <sz val="9"/>
            <color indexed="81"/>
            <rFont val="Tahoma"/>
            <family val="2"/>
          </rPr>
          <t>Account_Balance_MTD(acctdept: {Map!D291})</t>
        </r>
      </text>
    </comment>
    <comment ref="F201" authorId="0" shapeId="0" xr:uid="{98B0E424-81E5-4E7C-B293-609EE7CBE54A}">
      <text>
        <r>
          <rPr>
            <sz val="9"/>
            <color indexed="81"/>
            <rFont val="Tahoma"/>
            <family val="2"/>
          </rPr>
          <t>Account_Balance_MTD(acctdept: {Map!E291})</t>
        </r>
      </text>
    </comment>
    <comment ref="G201" authorId="0" shapeId="0" xr:uid="{CBFAFADA-FFB9-4378-9E12-3428E62B5B8E}">
      <text>
        <r>
          <rPr>
            <sz val="9"/>
            <color indexed="81"/>
            <rFont val="Tahoma"/>
            <family val="2"/>
          </rPr>
          <t>Account_Balance_MTD(acctdept: {Map!F291})</t>
        </r>
      </text>
    </comment>
    <comment ref="H201" authorId="0" shapeId="0" xr:uid="{587C3649-E269-4A4F-91A4-083F3623C403}">
      <text>
        <r>
          <rPr>
            <sz val="9"/>
            <color indexed="81"/>
            <rFont val="Tahoma"/>
            <family val="2"/>
          </rPr>
          <t>Account_Balance_MTD(acctdept: {Map!G291})</t>
        </r>
      </text>
    </comment>
    <comment ref="I201" authorId="0" shapeId="0" xr:uid="{3EA79AC4-4E8A-4E5E-852F-1DBF7B64E821}">
      <text>
        <r>
          <rPr>
            <sz val="9"/>
            <color indexed="81"/>
            <rFont val="Tahoma"/>
            <family val="2"/>
          </rPr>
          <t>Account_Balance_MTD(acctdept: {Map!H291})</t>
        </r>
      </text>
    </comment>
    <comment ref="J201" authorId="0" shapeId="0" xr:uid="{6D64185E-A799-4778-AE5B-32DB64CC43E2}">
      <text>
        <r>
          <rPr>
            <sz val="9"/>
            <color indexed="81"/>
            <rFont val="Tahoma"/>
            <family val="2"/>
          </rPr>
          <t>Account_Balance_MTD(acctdept: {Map!I291})</t>
        </r>
      </text>
    </comment>
    <comment ref="K201" authorId="0" shapeId="0" xr:uid="{3072720D-C797-4751-A77B-2FD5D659AEBC}">
      <text>
        <r>
          <rPr>
            <sz val="9"/>
            <color indexed="81"/>
            <rFont val="Tahoma"/>
            <family val="2"/>
          </rPr>
          <t>Account_Balance_MTD(acctdept: {Map!J291})</t>
        </r>
      </text>
    </comment>
    <comment ref="L201" authorId="0" shapeId="0" xr:uid="{3AB5356B-F4BD-48C8-A5C7-8B474F6B96CA}">
      <text>
        <r>
          <rPr>
            <sz val="9"/>
            <color indexed="81"/>
            <rFont val="Tahoma"/>
            <family val="2"/>
          </rPr>
          <t>Account_Balance_MTD(acctdept: {Map!K291})</t>
        </r>
      </text>
    </comment>
    <comment ref="M201" authorId="0" shapeId="0" xr:uid="{E8B4E29E-018E-42E6-AC9A-18693E77D93E}">
      <text>
        <r>
          <rPr>
            <sz val="9"/>
            <color indexed="81"/>
            <rFont val="Tahoma"/>
            <family val="2"/>
          </rPr>
          <t>Account_Balance_MTD(acctdept: {Map!L291})</t>
        </r>
      </text>
    </comment>
    <comment ref="D202" authorId="0" shapeId="0" xr:uid="{294B41B9-8FA9-4EF6-98A8-736F8E0F9B64}">
      <text>
        <r>
          <rPr>
            <sz val="9"/>
            <color indexed="81"/>
            <rFont val="Tahoma"/>
            <family val="2"/>
          </rPr>
          <t>Account_Balance_MTD(acctdept: {Map!C292})</t>
        </r>
      </text>
    </comment>
    <comment ref="E202" authorId="0" shapeId="0" xr:uid="{C0BEF1C8-A0CF-4D82-AA0B-6B34D5B043C3}">
      <text>
        <r>
          <rPr>
            <sz val="9"/>
            <color indexed="81"/>
            <rFont val="Tahoma"/>
            <family val="2"/>
          </rPr>
          <t>Account_Balance_MTD(acctdept: {Map!D292})</t>
        </r>
      </text>
    </comment>
    <comment ref="F202" authorId="0" shapeId="0" xr:uid="{BC7B9C97-ECFA-48AF-8B29-93B2393CB0AD}">
      <text>
        <r>
          <rPr>
            <sz val="9"/>
            <color indexed="81"/>
            <rFont val="Tahoma"/>
            <family val="2"/>
          </rPr>
          <t>Account_Balance_MTD(acctdept: {Map!E292})</t>
        </r>
      </text>
    </comment>
    <comment ref="G202" authorId="0" shapeId="0" xr:uid="{9AB5939A-40F2-43EA-8E9D-C31FECF0DF4C}">
      <text>
        <r>
          <rPr>
            <sz val="9"/>
            <color indexed="81"/>
            <rFont val="Tahoma"/>
            <family val="2"/>
          </rPr>
          <t>Account_Balance_MTD(acctdept: {Map!F292})</t>
        </r>
      </text>
    </comment>
    <comment ref="H202" authorId="0" shapeId="0" xr:uid="{4EE40C8A-D4FE-4EE2-9034-185BFF3A4A90}">
      <text>
        <r>
          <rPr>
            <sz val="9"/>
            <color indexed="81"/>
            <rFont val="Tahoma"/>
            <family val="2"/>
          </rPr>
          <t>Account_Balance_MTD(acctdept: {Map!G292})</t>
        </r>
      </text>
    </comment>
    <comment ref="I202" authorId="0" shapeId="0" xr:uid="{CEF1FFA7-2FD0-4C95-B121-155EE144D1FE}">
      <text>
        <r>
          <rPr>
            <sz val="9"/>
            <color indexed="81"/>
            <rFont val="Tahoma"/>
            <family val="2"/>
          </rPr>
          <t>Account_Balance_MTD(acctdept: {Map!H292})</t>
        </r>
      </text>
    </comment>
    <comment ref="J202" authorId="0" shapeId="0" xr:uid="{A517839C-D5F8-4BC7-968A-C801BAA9A717}">
      <text>
        <r>
          <rPr>
            <sz val="9"/>
            <color indexed="81"/>
            <rFont val="Tahoma"/>
            <family val="2"/>
          </rPr>
          <t>Account_Balance_MTD(acctdept: {Map!I292})</t>
        </r>
      </text>
    </comment>
    <comment ref="K202" authorId="0" shapeId="0" xr:uid="{5626BA4A-131C-4D34-AF6B-2B06D1F0515C}">
      <text>
        <r>
          <rPr>
            <sz val="9"/>
            <color indexed="81"/>
            <rFont val="Tahoma"/>
            <family val="2"/>
          </rPr>
          <t>Account_Balance_MTD(acctdept: {Map!J292})</t>
        </r>
      </text>
    </comment>
    <comment ref="L202" authorId="0" shapeId="0" xr:uid="{A0593141-8422-4D7E-970D-6C3E8BB12CC2}">
      <text>
        <r>
          <rPr>
            <sz val="9"/>
            <color indexed="81"/>
            <rFont val="Tahoma"/>
            <family val="2"/>
          </rPr>
          <t>Account_Balance_MTD(acctdept: {Map!K292})</t>
        </r>
      </text>
    </comment>
    <comment ref="M202" authorId="0" shapeId="0" xr:uid="{DBE56E9E-7AC0-4DC0-8C06-95955F4E3EBE}">
      <text>
        <r>
          <rPr>
            <sz val="9"/>
            <color indexed="81"/>
            <rFont val="Tahoma"/>
            <family val="2"/>
          </rPr>
          <t>Account_Balance_MTD(acctdept: {Map!L292})</t>
        </r>
      </text>
    </comment>
    <comment ref="D203" authorId="0" shapeId="0" xr:uid="{A13DB805-72E0-48ED-836F-F4264C838019}">
      <text>
        <r>
          <rPr>
            <sz val="9"/>
            <color indexed="81"/>
            <rFont val="Tahoma"/>
            <family val="2"/>
          </rPr>
          <t>Account_Balance_MTD(acctdept: {Map!C293})</t>
        </r>
      </text>
    </comment>
    <comment ref="E203" authorId="0" shapeId="0" xr:uid="{2E95E57E-4EBA-4AA5-B506-12053E338354}">
      <text>
        <r>
          <rPr>
            <sz val="9"/>
            <color indexed="81"/>
            <rFont val="Tahoma"/>
            <family val="2"/>
          </rPr>
          <t>Account_Balance_MTD(acctdept: {Map!D293})</t>
        </r>
      </text>
    </comment>
    <comment ref="F203" authorId="0" shapeId="0" xr:uid="{EBE14AB8-73A6-4A6F-A73F-28873ED80CDF}">
      <text>
        <r>
          <rPr>
            <sz val="9"/>
            <color indexed="81"/>
            <rFont val="Tahoma"/>
            <family val="2"/>
          </rPr>
          <t>Account_Balance_MTD(acctdept: {Map!E293})</t>
        </r>
      </text>
    </comment>
    <comment ref="G203" authorId="0" shapeId="0" xr:uid="{06D73E9F-5FE9-4CE0-9765-1C00D8039964}">
      <text>
        <r>
          <rPr>
            <sz val="9"/>
            <color indexed="81"/>
            <rFont val="Tahoma"/>
            <family val="2"/>
          </rPr>
          <t>Account_Balance_MTD(acctdept: {Map!F293})</t>
        </r>
      </text>
    </comment>
    <comment ref="H203" authorId="0" shapeId="0" xr:uid="{2FD70A14-BD06-4BF1-9D25-E993846E1A66}">
      <text>
        <r>
          <rPr>
            <sz val="9"/>
            <color indexed="81"/>
            <rFont val="Tahoma"/>
            <family val="2"/>
          </rPr>
          <t>Account_Balance_MTD(acctdept: {Map!G293})</t>
        </r>
      </text>
    </comment>
    <comment ref="I203" authorId="0" shapeId="0" xr:uid="{8C5CC573-2210-482E-A7E4-EFCC5F31C0BB}">
      <text>
        <r>
          <rPr>
            <sz val="9"/>
            <color indexed="81"/>
            <rFont val="Tahoma"/>
            <family val="2"/>
          </rPr>
          <t>Account_Balance_MTD(acctdept: {Map!H293})</t>
        </r>
      </text>
    </comment>
    <comment ref="J203" authorId="0" shapeId="0" xr:uid="{6DC123F5-2677-443B-A30C-FC816DB3C50B}">
      <text>
        <r>
          <rPr>
            <sz val="9"/>
            <color indexed="81"/>
            <rFont val="Tahoma"/>
            <family val="2"/>
          </rPr>
          <t>Account_Balance_MTD(acctdept: {Map!I293})</t>
        </r>
      </text>
    </comment>
    <comment ref="K203" authorId="0" shapeId="0" xr:uid="{D1448318-3012-463B-9DE4-83A336648B12}">
      <text>
        <r>
          <rPr>
            <sz val="9"/>
            <color indexed="81"/>
            <rFont val="Tahoma"/>
            <family val="2"/>
          </rPr>
          <t>Account_Balance_MTD(acctdept: {Map!J293})</t>
        </r>
      </text>
    </comment>
    <comment ref="L203" authorId="0" shapeId="0" xr:uid="{66B5A3EF-6B32-4112-859F-02963F5DF492}">
      <text>
        <r>
          <rPr>
            <sz val="9"/>
            <color indexed="81"/>
            <rFont val="Tahoma"/>
            <family val="2"/>
          </rPr>
          <t>Account_Balance_MTD(acctdept: {Map!K293})</t>
        </r>
      </text>
    </comment>
    <comment ref="M203" authorId="0" shapeId="0" xr:uid="{FD3BACBD-9D7C-4384-BA3F-8BADD500DB23}">
      <text>
        <r>
          <rPr>
            <sz val="9"/>
            <color indexed="81"/>
            <rFont val="Tahoma"/>
            <family val="2"/>
          </rPr>
          <t>Account_Balance_MTD(acctdept: {Map!L293})</t>
        </r>
      </text>
    </comment>
    <comment ref="D204" authorId="0" shapeId="0" xr:uid="{046128BB-A228-46F9-A4DB-4568F93C53EE}">
      <text>
        <r>
          <rPr>
            <sz val="9"/>
            <color indexed="81"/>
            <rFont val="Tahoma"/>
            <family val="2"/>
          </rPr>
          <t>Account_Balance_MTD(acctdept: {Map!C294})</t>
        </r>
      </text>
    </comment>
    <comment ref="E204" authorId="0" shapeId="0" xr:uid="{22EB874A-CC8B-40BB-92CB-5038ED1158EE}">
      <text>
        <r>
          <rPr>
            <sz val="9"/>
            <color indexed="81"/>
            <rFont val="Tahoma"/>
            <family val="2"/>
          </rPr>
          <t>Account_Balance_MTD(acctdept: {Map!D294})</t>
        </r>
      </text>
    </comment>
    <comment ref="F204" authorId="0" shapeId="0" xr:uid="{EFDFEDB4-C6E8-4039-94F9-1444A4B3D9C1}">
      <text>
        <r>
          <rPr>
            <sz val="9"/>
            <color indexed="81"/>
            <rFont val="Tahoma"/>
            <family val="2"/>
          </rPr>
          <t>Account_Balance_MTD(acctdept: {Map!E294})</t>
        </r>
      </text>
    </comment>
    <comment ref="G204" authorId="0" shapeId="0" xr:uid="{6744BD33-4BF3-4763-9BAE-A43408C9FA3B}">
      <text>
        <r>
          <rPr>
            <sz val="9"/>
            <color indexed="81"/>
            <rFont val="Tahoma"/>
            <family val="2"/>
          </rPr>
          <t>Account_Balance_MTD(acctdept: {Map!F294})</t>
        </r>
      </text>
    </comment>
    <comment ref="H204" authorId="0" shapeId="0" xr:uid="{160656DA-C39D-46AE-A42C-730D9F8574DF}">
      <text>
        <r>
          <rPr>
            <sz val="9"/>
            <color indexed="81"/>
            <rFont val="Tahoma"/>
            <family val="2"/>
          </rPr>
          <t>Account_Balance_MTD(acctdept: {Map!G294})</t>
        </r>
      </text>
    </comment>
    <comment ref="I204" authorId="0" shapeId="0" xr:uid="{F1F66E98-DFBD-4A72-B9C9-A7481CB4C53A}">
      <text>
        <r>
          <rPr>
            <sz val="9"/>
            <color indexed="81"/>
            <rFont val="Tahoma"/>
            <family val="2"/>
          </rPr>
          <t>Account_Balance_MTD(acctdept: {Map!H294})</t>
        </r>
      </text>
    </comment>
    <comment ref="J204" authorId="0" shapeId="0" xr:uid="{F97509E2-B019-46B2-A2CE-531341381790}">
      <text>
        <r>
          <rPr>
            <sz val="9"/>
            <color indexed="81"/>
            <rFont val="Tahoma"/>
            <family val="2"/>
          </rPr>
          <t>Account_Balance_MTD(acctdept: {Map!I294})</t>
        </r>
      </text>
    </comment>
    <comment ref="K204" authorId="0" shapeId="0" xr:uid="{E88BC960-5BE0-4BBF-85AB-2FF5A7166325}">
      <text>
        <r>
          <rPr>
            <sz val="9"/>
            <color indexed="81"/>
            <rFont val="Tahoma"/>
            <family val="2"/>
          </rPr>
          <t>Account_Balance_MTD(acctdept: {Map!J294})</t>
        </r>
      </text>
    </comment>
    <comment ref="L204" authorId="0" shapeId="0" xr:uid="{45B94D93-5920-4390-9C91-EFEDA8A73728}">
      <text>
        <r>
          <rPr>
            <sz val="9"/>
            <color indexed="81"/>
            <rFont val="Tahoma"/>
            <family val="2"/>
          </rPr>
          <t>Account_Balance_MTD(acctdept: {Map!K294})</t>
        </r>
      </text>
    </comment>
    <comment ref="M204" authorId="0" shapeId="0" xr:uid="{69896A77-5EF9-4A11-88C8-9282ADCE8757}">
      <text>
        <r>
          <rPr>
            <sz val="9"/>
            <color indexed="81"/>
            <rFont val="Tahoma"/>
            <family val="2"/>
          </rPr>
          <t>Account_Balance_MTD(acctdept: {Map!L294})</t>
        </r>
      </text>
    </comment>
    <comment ref="D205" authorId="0" shapeId="0" xr:uid="{3F77EE21-5CDB-440B-B2CB-79454E1A1696}">
      <text>
        <r>
          <rPr>
            <sz val="9"/>
            <color indexed="81"/>
            <rFont val="Tahoma"/>
            <family val="2"/>
          </rPr>
          <t>Account_Balance_MTD(acctdept: {Map!C295})</t>
        </r>
      </text>
    </comment>
    <comment ref="E205" authorId="0" shapeId="0" xr:uid="{CD7401E8-F434-453D-B9DC-F8FD04C4D473}">
      <text>
        <r>
          <rPr>
            <sz val="9"/>
            <color indexed="81"/>
            <rFont val="Tahoma"/>
            <family val="2"/>
          </rPr>
          <t>Account_Balance_MTD(acctdept: {Map!D295})</t>
        </r>
      </text>
    </comment>
    <comment ref="F205" authorId="0" shapeId="0" xr:uid="{330836CF-AE57-4B0C-AD3F-06161716DB74}">
      <text>
        <r>
          <rPr>
            <sz val="9"/>
            <color indexed="81"/>
            <rFont val="Tahoma"/>
            <family val="2"/>
          </rPr>
          <t>Account_Balance_MTD(acctdept: {Map!E295})</t>
        </r>
      </text>
    </comment>
    <comment ref="G205" authorId="0" shapeId="0" xr:uid="{00FCABC1-7E64-4255-A240-D0B320188484}">
      <text>
        <r>
          <rPr>
            <sz val="9"/>
            <color indexed="81"/>
            <rFont val="Tahoma"/>
            <family val="2"/>
          </rPr>
          <t>Account_Balance_MTD(acctdept: {Map!F295})</t>
        </r>
      </text>
    </comment>
    <comment ref="H205" authorId="0" shapeId="0" xr:uid="{F9AB570C-46DF-40E9-991B-F812791A22BD}">
      <text>
        <r>
          <rPr>
            <sz val="9"/>
            <color indexed="81"/>
            <rFont val="Tahoma"/>
            <family val="2"/>
          </rPr>
          <t>Account_Balance_MTD(acctdept: {Map!G295})</t>
        </r>
      </text>
    </comment>
    <comment ref="I205" authorId="0" shapeId="0" xr:uid="{464C6E6C-2FE3-4EB4-972A-31BBA478F5C8}">
      <text>
        <r>
          <rPr>
            <sz val="9"/>
            <color indexed="81"/>
            <rFont val="Tahoma"/>
            <family val="2"/>
          </rPr>
          <t>Account_Balance_MTD(acctdept: {Map!H295})</t>
        </r>
      </text>
    </comment>
    <comment ref="J205" authorId="0" shapeId="0" xr:uid="{BAC07C26-83B3-4793-878C-132AF02CE140}">
      <text>
        <r>
          <rPr>
            <sz val="9"/>
            <color indexed="81"/>
            <rFont val="Tahoma"/>
            <family val="2"/>
          </rPr>
          <t>Account_Balance_MTD(acctdept: {Map!I295})</t>
        </r>
      </text>
    </comment>
    <comment ref="K205" authorId="0" shapeId="0" xr:uid="{1B441680-A669-469D-95F5-A86D6369300E}">
      <text>
        <r>
          <rPr>
            <sz val="9"/>
            <color indexed="81"/>
            <rFont val="Tahoma"/>
            <family val="2"/>
          </rPr>
          <t>Account_Balance_MTD(acctdept: {Map!J295})</t>
        </r>
      </text>
    </comment>
    <comment ref="L205" authorId="0" shapeId="0" xr:uid="{FC0BD068-2A72-4EE1-9217-092A5EE4B679}">
      <text>
        <r>
          <rPr>
            <sz val="9"/>
            <color indexed="81"/>
            <rFont val="Tahoma"/>
            <family val="2"/>
          </rPr>
          <t>Account_Balance_MTD(acctdept: {Map!K295})</t>
        </r>
      </text>
    </comment>
    <comment ref="M205" authorId="0" shapeId="0" xr:uid="{158B037D-8320-4FBA-8EB3-BEFD93B7B814}">
      <text>
        <r>
          <rPr>
            <sz val="9"/>
            <color indexed="81"/>
            <rFont val="Tahoma"/>
            <family val="2"/>
          </rPr>
          <t>Account_Balance_MTD(acctdept: {Map!L295})</t>
        </r>
      </text>
    </comment>
    <comment ref="D206" authorId="0" shapeId="0" xr:uid="{C15987ED-B84C-4046-888E-E1574246F2C8}">
      <text>
        <r>
          <rPr>
            <sz val="9"/>
            <color indexed="81"/>
            <rFont val="Tahoma"/>
            <family val="2"/>
          </rPr>
          <t>Account_Balance_MTD(acctdept: {Map!C296})</t>
        </r>
      </text>
    </comment>
    <comment ref="E206" authorId="0" shapeId="0" xr:uid="{8ACC43A4-3B88-4362-BEBF-09441C9C7A5F}">
      <text>
        <r>
          <rPr>
            <sz val="9"/>
            <color indexed="81"/>
            <rFont val="Tahoma"/>
            <family val="2"/>
          </rPr>
          <t>Account_Balance_MTD(acctdept: {Map!D296})</t>
        </r>
      </text>
    </comment>
    <comment ref="F206" authorId="0" shapeId="0" xr:uid="{152D126A-7D1D-4F02-8288-ACC7E823E90F}">
      <text>
        <r>
          <rPr>
            <sz val="9"/>
            <color indexed="81"/>
            <rFont val="Tahoma"/>
            <family val="2"/>
          </rPr>
          <t>Account_Balance_MTD(acctdept: {Map!E296})</t>
        </r>
      </text>
    </comment>
    <comment ref="G206" authorId="0" shapeId="0" xr:uid="{040546AA-BAAA-48F0-8141-771CF596CAF5}">
      <text>
        <r>
          <rPr>
            <sz val="9"/>
            <color indexed="81"/>
            <rFont val="Tahoma"/>
            <family val="2"/>
          </rPr>
          <t>Account_Balance_MTD(acctdept: {Map!F296})</t>
        </r>
      </text>
    </comment>
    <comment ref="H206" authorId="0" shapeId="0" xr:uid="{0F26A06E-532E-4BA0-9196-8EBB1B1FCA21}">
      <text>
        <r>
          <rPr>
            <sz val="9"/>
            <color indexed="81"/>
            <rFont val="Tahoma"/>
            <family val="2"/>
          </rPr>
          <t>Account_Balance_MTD(acctdept: {Map!G296})</t>
        </r>
      </text>
    </comment>
    <comment ref="I206" authorId="0" shapeId="0" xr:uid="{BFE99F1C-E5AA-4056-A256-5928B52FD1CD}">
      <text>
        <r>
          <rPr>
            <sz val="9"/>
            <color indexed="81"/>
            <rFont val="Tahoma"/>
            <family val="2"/>
          </rPr>
          <t>Account_Balance_MTD(acctdept: {Map!H296})</t>
        </r>
      </text>
    </comment>
    <comment ref="J206" authorId="0" shapeId="0" xr:uid="{5CD85D63-04D2-4A10-B53F-C1813647D5A8}">
      <text>
        <r>
          <rPr>
            <sz val="9"/>
            <color indexed="81"/>
            <rFont val="Tahoma"/>
            <family val="2"/>
          </rPr>
          <t>Account_Balance_MTD(acctdept: {Map!I296})</t>
        </r>
      </text>
    </comment>
    <comment ref="K206" authorId="0" shapeId="0" xr:uid="{75D93020-2E6E-4711-8579-3070960AEC66}">
      <text>
        <r>
          <rPr>
            <sz val="9"/>
            <color indexed="81"/>
            <rFont val="Tahoma"/>
            <family val="2"/>
          </rPr>
          <t>Account_Balance_MTD(acctdept: {Map!J296})</t>
        </r>
      </text>
    </comment>
    <comment ref="L206" authorId="0" shapeId="0" xr:uid="{9E23B91E-32DB-4244-8A19-B2160A7ECD1A}">
      <text>
        <r>
          <rPr>
            <sz val="9"/>
            <color indexed="81"/>
            <rFont val="Tahoma"/>
            <family val="2"/>
          </rPr>
          <t>Account_Balance_MTD(acctdept: {Map!K296})</t>
        </r>
      </text>
    </comment>
    <comment ref="M206" authorId="0" shapeId="0" xr:uid="{883B0859-A59A-43CB-AA9A-D1ED473DD8CF}">
      <text>
        <r>
          <rPr>
            <sz val="9"/>
            <color indexed="81"/>
            <rFont val="Tahoma"/>
            <family val="2"/>
          </rPr>
          <t>Account_Balance_MTD(acctdept: {Map!L296})</t>
        </r>
      </text>
    </comment>
    <comment ref="D207" authorId="0" shapeId="0" xr:uid="{5F7DD36B-96B6-43C0-87EE-16F18559A569}">
      <text>
        <r>
          <rPr>
            <sz val="9"/>
            <color indexed="81"/>
            <rFont val="Tahoma"/>
            <family val="2"/>
          </rPr>
          <t>Account_Balance_MTD(acctdept: {Map!C297})</t>
        </r>
      </text>
    </comment>
    <comment ref="E207" authorId="0" shapeId="0" xr:uid="{57467389-50A0-4185-9BB9-1A3676F65750}">
      <text>
        <r>
          <rPr>
            <sz val="9"/>
            <color indexed="81"/>
            <rFont val="Tahoma"/>
            <family val="2"/>
          </rPr>
          <t>Account_Balance_MTD(acctdept: {Map!D297})</t>
        </r>
      </text>
    </comment>
    <comment ref="F207" authorId="0" shapeId="0" xr:uid="{1D3DB920-3720-4346-A859-22D5D264C255}">
      <text>
        <r>
          <rPr>
            <sz val="9"/>
            <color indexed="81"/>
            <rFont val="Tahoma"/>
            <family val="2"/>
          </rPr>
          <t>Account_Balance_MTD(acctdept: {Map!E297})</t>
        </r>
      </text>
    </comment>
    <comment ref="G207" authorId="0" shapeId="0" xr:uid="{BF5F101C-E759-49D4-9502-1E25356DC8FA}">
      <text>
        <r>
          <rPr>
            <sz val="9"/>
            <color indexed="81"/>
            <rFont val="Tahoma"/>
            <family val="2"/>
          </rPr>
          <t>Account_Balance_MTD(acctdept: {Map!F297})</t>
        </r>
      </text>
    </comment>
    <comment ref="H207" authorId="0" shapeId="0" xr:uid="{02448A25-2AD3-4EAD-8B85-CF0570719A86}">
      <text>
        <r>
          <rPr>
            <sz val="9"/>
            <color indexed="81"/>
            <rFont val="Tahoma"/>
            <family val="2"/>
          </rPr>
          <t>Account_Balance_MTD(acctdept: {Map!G297})</t>
        </r>
      </text>
    </comment>
    <comment ref="I207" authorId="0" shapeId="0" xr:uid="{A009D655-7A6B-466A-8A86-1C49FB25A4D0}">
      <text>
        <r>
          <rPr>
            <sz val="9"/>
            <color indexed="81"/>
            <rFont val="Tahoma"/>
            <family val="2"/>
          </rPr>
          <t>Account_Balance_MTD(acctdept: {Map!H297})</t>
        </r>
      </text>
    </comment>
    <comment ref="J207" authorId="0" shapeId="0" xr:uid="{E52B1976-6343-493A-998B-085ED1863AD7}">
      <text>
        <r>
          <rPr>
            <sz val="9"/>
            <color indexed="81"/>
            <rFont val="Tahoma"/>
            <family val="2"/>
          </rPr>
          <t>Account_Balance_MTD(acctdept: {Map!I297})</t>
        </r>
      </text>
    </comment>
    <comment ref="K207" authorId="0" shapeId="0" xr:uid="{AC47CD63-3E6D-4811-BD85-6F0B660FF1FB}">
      <text>
        <r>
          <rPr>
            <sz val="9"/>
            <color indexed="81"/>
            <rFont val="Tahoma"/>
            <family val="2"/>
          </rPr>
          <t>Account_Balance_MTD(acctdept: {Map!J297})</t>
        </r>
      </text>
    </comment>
    <comment ref="L207" authorId="0" shapeId="0" xr:uid="{69954C5C-15BC-4315-AF02-DD52017E1485}">
      <text>
        <r>
          <rPr>
            <sz val="9"/>
            <color indexed="81"/>
            <rFont val="Tahoma"/>
            <family val="2"/>
          </rPr>
          <t>Account_Balance_MTD(acctdept: {Map!K297})</t>
        </r>
      </text>
    </comment>
    <comment ref="M207" authorId="0" shapeId="0" xr:uid="{9E87D08B-ACED-489E-B70C-5CE5D7A11561}">
      <text>
        <r>
          <rPr>
            <sz val="9"/>
            <color indexed="81"/>
            <rFont val="Tahoma"/>
            <family val="2"/>
          </rPr>
          <t>Account_Balance_MTD(acctdept: {Map!L297})</t>
        </r>
      </text>
    </comment>
    <comment ref="D208" authorId="0" shapeId="0" xr:uid="{B454DACD-93FB-4E52-BDE4-D1C35B6E59A0}">
      <text>
        <r>
          <rPr>
            <sz val="9"/>
            <color indexed="81"/>
            <rFont val="Tahoma"/>
            <family val="2"/>
          </rPr>
          <t>Account_Balance_MTD(acctdept: {Map!C298})</t>
        </r>
      </text>
    </comment>
    <comment ref="E208" authorId="0" shapeId="0" xr:uid="{375B3F5C-2A79-4D6A-94B6-36C8CE20A8E8}">
      <text>
        <r>
          <rPr>
            <sz val="9"/>
            <color indexed="81"/>
            <rFont val="Tahoma"/>
            <family val="2"/>
          </rPr>
          <t>Account_Balance_MTD(acctdept: {Map!D298})</t>
        </r>
      </text>
    </comment>
    <comment ref="F208" authorId="0" shapeId="0" xr:uid="{5D62381D-C906-44CC-AF60-0F70A90C5C89}">
      <text>
        <r>
          <rPr>
            <sz val="9"/>
            <color indexed="81"/>
            <rFont val="Tahoma"/>
            <family val="2"/>
          </rPr>
          <t>Account_Balance_MTD(acctdept: {Map!E298})</t>
        </r>
      </text>
    </comment>
    <comment ref="G208" authorId="0" shapeId="0" xr:uid="{BC61D8BE-BC12-4B8D-882C-5A743230939F}">
      <text>
        <r>
          <rPr>
            <sz val="9"/>
            <color indexed="81"/>
            <rFont val="Tahoma"/>
            <family val="2"/>
          </rPr>
          <t>Account_Balance_MTD(acctdept: {Map!F298})</t>
        </r>
      </text>
    </comment>
    <comment ref="H208" authorId="0" shapeId="0" xr:uid="{FD1043B9-67A2-4FB9-A87E-3CE36D028994}">
      <text>
        <r>
          <rPr>
            <sz val="9"/>
            <color indexed="81"/>
            <rFont val="Tahoma"/>
            <family val="2"/>
          </rPr>
          <t>Account_Balance_MTD(acctdept: {Map!G298})</t>
        </r>
      </text>
    </comment>
    <comment ref="I208" authorId="0" shapeId="0" xr:uid="{1F85EAE5-2D3F-4D2B-AD4E-31BD2DCF40C8}">
      <text>
        <r>
          <rPr>
            <sz val="9"/>
            <color indexed="81"/>
            <rFont val="Tahoma"/>
            <family val="2"/>
          </rPr>
          <t>Account_Balance_MTD(acctdept: {Map!H298})</t>
        </r>
      </text>
    </comment>
    <comment ref="J208" authorId="0" shapeId="0" xr:uid="{446D04B7-C0CD-4D25-83E8-07B1792C5A55}">
      <text>
        <r>
          <rPr>
            <sz val="9"/>
            <color indexed="81"/>
            <rFont val="Tahoma"/>
            <family val="2"/>
          </rPr>
          <t>Account_Balance_MTD(acctdept: {Map!I298})</t>
        </r>
      </text>
    </comment>
    <comment ref="K208" authorId="0" shapeId="0" xr:uid="{72ADF1BC-6E18-49FE-B90C-E8F45AD24FE2}">
      <text>
        <r>
          <rPr>
            <sz val="9"/>
            <color indexed="81"/>
            <rFont val="Tahoma"/>
            <family val="2"/>
          </rPr>
          <t>Account_Balance_MTD(acctdept: {Map!J298})</t>
        </r>
      </text>
    </comment>
    <comment ref="L208" authorId="0" shapeId="0" xr:uid="{68B19445-0FBC-4FBE-AB51-C5C869A69D1B}">
      <text>
        <r>
          <rPr>
            <sz val="9"/>
            <color indexed="81"/>
            <rFont val="Tahoma"/>
            <family val="2"/>
          </rPr>
          <t>Account_Balance_MTD(acctdept: {Map!K298})</t>
        </r>
      </text>
    </comment>
    <comment ref="M208" authorId="0" shapeId="0" xr:uid="{68CDC69B-F22D-44B9-8AC6-6FB67107C93C}">
      <text>
        <r>
          <rPr>
            <sz val="9"/>
            <color indexed="81"/>
            <rFont val="Tahoma"/>
            <family val="2"/>
          </rPr>
          <t>Account_Balance_MTD(acctdept: {Map!L298})</t>
        </r>
      </text>
    </comment>
    <comment ref="D209" authorId="0" shapeId="0" xr:uid="{416A9C71-4B0B-4D27-96DB-3C25933F89DB}">
      <text>
        <r>
          <rPr>
            <sz val="9"/>
            <color indexed="81"/>
            <rFont val="Tahoma"/>
            <family val="2"/>
          </rPr>
          <t>Account_Balance_MTD(acctdept: {Map!C299})</t>
        </r>
      </text>
    </comment>
    <comment ref="E209" authorId="0" shapeId="0" xr:uid="{D4FD9669-8752-4317-AE96-6DBAD3E5496C}">
      <text>
        <r>
          <rPr>
            <sz val="9"/>
            <color indexed="81"/>
            <rFont val="Tahoma"/>
            <family val="2"/>
          </rPr>
          <t>Account_Balance_MTD(acctdept: {Map!D299})</t>
        </r>
      </text>
    </comment>
    <comment ref="F209" authorId="0" shapeId="0" xr:uid="{D2A84125-281A-456C-B56A-A6DF05F67978}">
      <text>
        <r>
          <rPr>
            <sz val="9"/>
            <color indexed="81"/>
            <rFont val="Tahoma"/>
            <family val="2"/>
          </rPr>
          <t>Account_Balance_MTD(acctdept: {Map!E299})</t>
        </r>
      </text>
    </comment>
    <comment ref="G209" authorId="0" shapeId="0" xr:uid="{A9221E86-0058-41E5-B0D9-6DEC2FF4E8BB}">
      <text>
        <r>
          <rPr>
            <sz val="9"/>
            <color indexed="81"/>
            <rFont val="Tahoma"/>
            <family val="2"/>
          </rPr>
          <t>Account_Balance_MTD(acctdept: {Map!F299})</t>
        </r>
      </text>
    </comment>
    <comment ref="H209" authorId="0" shapeId="0" xr:uid="{4B7BF2CD-E051-4787-88C2-CB5495D2DFDB}">
      <text>
        <r>
          <rPr>
            <sz val="9"/>
            <color indexed="81"/>
            <rFont val="Tahoma"/>
            <family val="2"/>
          </rPr>
          <t>Account_Balance_MTD(acctdept: {Map!G299})</t>
        </r>
      </text>
    </comment>
    <comment ref="I209" authorId="0" shapeId="0" xr:uid="{FEF92EA2-9759-41C9-A465-302F640AC75E}">
      <text>
        <r>
          <rPr>
            <sz val="9"/>
            <color indexed="81"/>
            <rFont val="Tahoma"/>
            <family val="2"/>
          </rPr>
          <t>Account_Balance_MTD(acctdept: {Map!H299})</t>
        </r>
      </text>
    </comment>
    <comment ref="J209" authorId="0" shapeId="0" xr:uid="{842D659C-189D-46E3-BE45-C047FB316BC3}">
      <text>
        <r>
          <rPr>
            <sz val="9"/>
            <color indexed="81"/>
            <rFont val="Tahoma"/>
            <family val="2"/>
          </rPr>
          <t>Account_Balance_MTD(acctdept: {Map!I299})</t>
        </r>
      </text>
    </comment>
    <comment ref="K209" authorId="0" shapeId="0" xr:uid="{68A939AA-402B-442B-9842-A52DA15D83DF}">
      <text>
        <r>
          <rPr>
            <sz val="9"/>
            <color indexed="81"/>
            <rFont val="Tahoma"/>
            <family val="2"/>
          </rPr>
          <t>Account_Balance_MTD(acctdept: {Map!J299})</t>
        </r>
      </text>
    </comment>
    <comment ref="L209" authorId="0" shapeId="0" xr:uid="{FD1B241E-0105-4451-B610-909C681A1220}">
      <text>
        <r>
          <rPr>
            <sz val="9"/>
            <color indexed="81"/>
            <rFont val="Tahoma"/>
            <family val="2"/>
          </rPr>
          <t>Account_Balance_MTD(acctdept: {Map!K299})</t>
        </r>
      </text>
    </comment>
    <comment ref="M209" authorId="0" shapeId="0" xr:uid="{3BC64B1B-3D59-4CA5-8AC5-A306232D455D}">
      <text>
        <r>
          <rPr>
            <sz val="9"/>
            <color indexed="81"/>
            <rFont val="Tahoma"/>
            <family val="2"/>
          </rPr>
          <t>Account_Balance_MTD(acctdept: {Map!L299})</t>
        </r>
      </text>
    </comment>
    <comment ref="D210" authorId="0" shapeId="0" xr:uid="{E2564BE7-5FED-4EC0-B8B0-E0FBA9ED76FD}">
      <text>
        <r>
          <rPr>
            <sz val="9"/>
            <color indexed="81"/>
            <rFont val="Tahoma"/>
            <family val="2"/>
          </rPr>
          <t>Account_Balance_MTD(acctdept: {Map!C300})</t>
        </r>
      </text>
    </comment>
    <comment ref="E210" authorId="0" shapeId="0" xr:uid="{6CA5E5FA-17E6-42DA-BEC0-24F18C17DBB5}">
      <text>
        <r>
          <rPr>
            <sz val="9"/>
            <color indexed="81"/>
            <rFont val="Tahoma"/>
            <family val="2"/>
          </rPr>
          <t>Account_Balance_MTD(acctdept: {Map!D300})</t>
        </r>
      </text>
    </comment>
    <comment ref="F210" authorId="0" shapeId="0" xr:uid="{A1A76105-B3CE-49F9-9CE7-32F497A1B8E4}">
      <text>
        <r>
          <rPr>
            <sz val="9"/>
            <color indexed="81"/>
            <rFont val="Tahoma"/>
            <family val="2"/>
          </rPr>
          <t>Account_Balance_MTD(acctdept: {Map!E300})</t>
        </r>
      </text>
    </comment>
    <comment ref="G210" authorId="0" shapeId="0" xr:uid="{0562A612-EBE4-4090-A12B-47C2E86D3D68}">
      <text>
        <r>
          <rPr>
            <sz val="9"/>
            <color indexed="81"/>
            <rFont val="Tahoma"/>
            <family val="2"/>
          </rPr>
          <t>Account_Balance_MTD(acctdept: {Map!F300})</t>
        </r>
      </text>
    </comment>
    <comment ref="H210" authorId="0" shapeId="0" xr:uid="{EB17C46C-8A56-4E31-BBC0-4603686DEABF}">
      <text>
        <r>
          <rPr>
            <sz val="9"/>
            <color indexed="81"/>
            <rFont val="Tahoma"/>
            <family val="2"/>
          </rPr>
          <t>Account_Balance_MTD(acctdept: {Map!G300})</t>
        </r>
      </text>
    </comment>
    <comment ref="I210" authorId="0" shapeId="0" xr:uid="{6F758F20-EB81-4A78-B5C6-DB33AE919696}">
      <text>
        <r>
          <rPr>
            <sz val="9"/>
            <color indexed="81"/>
            <rFont val="Tahoma"/>
            <family val="2"/>
          </rPr>
          <t>Account_Balance_MTD(acctdept: {Map!H300})</t>
        </r>
      </text>
    </comment>
    <comment ref="J210" authorId="0" shapeId="0" xr:uid="{93164B0F-3FC2-409E-9825-594D133DAC8D}">
      <text>
        <r>
          <rPr>
            <sz val="9"/>
            <color indexed="81"/>
            <rFont val="Tahoma"/>
            <family val="2"/>
          </rPr>
          <t>Account_Balance_MTD(acctdept: {Map!I300})</t>
        </r>
      </text>
    </comment>
    <comment ref="K210" authorId="0" shapeId="0" xr:uid="{EC34B004-719F-43BF-91B1-FB6E1F1EAC53}">
      <text>
        <r>
          <rPr>
            <sz val="9"/>
            <color indexed="81"/>
            <rFont val="Tahoma"/>
            <family val="2"/>
          </rPr>
          <t>Account_Balance_MTD(acctdept: {Map!J300})</t>
        </r>
      </text>
    </comment>
    <comment ref="L210" authorId="0" shapeId="0" xr:uid="{A587C8F7-C376-47CA-909E-22E62F1869ED}">
      <text>
        <r>
          <rPr>
            <sz val="9"/>
            <color indexed="81"/>
            <rFont val="Tahoma"/>
            <family val="2"/>
          </rPr>
          <t>Account_Balance_MTD(acctdept: {Map!K300})</t>
        </r>
      </text>
    </comment>
    <comment ref="M210" authorId="0" shapeId="0" xr:uid="{804D3CD1-46FF-4853-85BE-0E84B9B9FF4E}">
      <text>
        <r>
          <rPr>
            <sz val="9"/>
            <color indexed="81"/>
            <rFont val="Tahoma"/>
            <family val="2"/>
          </rPr>
          <t>Account_Balance_MTD(acctdept: {Map!L300})</t>
        </r>
      </text>
    </comment>
    <comment ref="D211" authorId="0" shapeId="0" xr:uid="{597DCB84-49CF-4857-B0FF-894FA4D0A767}">
      <text>
        <r>
          <rPr>
            <sz val="9"/>
            <color indexed="81"/>
            <rFont val="Tahoma"/>
            <family val="2"/>
          </rPr>
          <t>Account_Balance_MTD(acctdept: {Map!C301})</t>
        </r>
      </text>
    </comment>
    <comment ref="E211" authorId="0" shapeId="0" xr:uid="{5C9AC317-DA2A-40D4-B848-E39C4F9EF828}">
      <text>
        <r>
          <rPr>
            <sz val="9"/>
            <color indexed="81"/>
            <rFont val="Tahoma"/>
            <family val="2"/>
          </rPr>
          <t>Account_Balance_MTD(acctdept: {Map!D301})</t>
        </r>
      </text>
    </comment>
    <comment ref="F211" authorId="0" shapeId="0" xr:uid="{C25B8E0F-E54B-4BEB-9231-16302EA2EE79}">
      <text>
        <r>
          <rPr>
            <sz val="9"/>
            <color indexed="81"/>
            <rFont val="Tahoma"/>
            <family val="2"/>
          </rPr>
          <t>Account_Balance_MTD(acctdept: {Map!E301})</t>
        </r>
      </text>
    </comment>
    <comment ref="G211" authorId="0" shapeId="0" xr:uid="{02015842-0EAC-465C-8B40-5A7B6A3719C4}">
      <text>
        <r>
          <rPr>
            <sz val="9"/>
            <color indexed="81"/>
            <rFont val="Tahoma"/>
            <family val="2"/>
          </rPr>
          <t>Account_Balance_MTD(acctdept: {Map!F301})</t>
        </r>
      </text>
    </comment>
    <comment ref="H211" authorId="0" shapeId="0" xr:uid="{FC3D0507-4681-4BEC-B309-B594F8C65203}">
      <text>
        <r>
          <rPr>
            <sz val="9"/>
            <color indexed="81"/>
            <rFont val="Tahoma"/>
            <family val="2"/>
          </rPr>
          <t>Account_Balance_MTD(acctdept: {Map!G301})</t>
        </r>
      </text>
    </comment>
    <comment ref="I211" authorId="0" shapeId="0" xr:uid="{F5C32E5E-B712-4E9C-BC3E-4DF38DD99FD6}">
      <text>
        <r>
          <rPr>
            <sz val="9"/>
            <color indexed="81"/>
            <rFont val="Tahoma"/>
            <family val="2"/>
          </rPr>
          <t>Account_Balance_MTD(acctdept: {Map!H301})</t>
        </r>
      </text>
    </comment>
    <comment ref="J211" authorId="0" shapeId="0" xr:uid="{E81FFC42-57A6-413D-8AA4-CF2C25CE7B66}">
      <text>
        <r>
          <rPr>
            <sz val="9"/>
            <color indexed="81"/>
            <rFont val="Tahoma"/>
            <family val="2"/>
          </rPr>
          <t>Account_Balance_MTD(acctdept: {Map!I301})</t>
        </r>
      </text>
    </comment>
    <comment ref="K211" authorId="0" shapeId="0" xr:uid="{14A6685D-1235-452D-BB9B-0825B410AB48}">
      <text>
        <r>
          <rPr>
            <sz val="9"/>
            <color indexed="81"/>
            <rFont val="Tahoma"/>
            <family val="2"/>
          </rPr>
          <t>Account_Balance_MTD(acctdept: {Map!J301})</t>
        </r>
      </text>
    </comment>
    <comment ref="L211" authorId="0" shapeId="0" xr:uid="{128636A4-A415-408F-A681-0D38DC67E747}">
      <text>
        <r>
          <rPr>
            <sz val="9"/>
            <color indexed="81"/>
            <rFont val="Tahoma"/>
            <family val="2"/>
          </rPr>
          <t>Account_Balance_MTD(acctdept: {Map!K301})</t>
        </r>
      </text>
    </comment>
    <comment ref="M211" authorId="0" shapeId="0" xr:uid="{8E236B32-CEE3-46C3-BD85-BD6FA94430BB}">
      <text>
        <r>
          <rPr>
            <sz val="9"/>
            <color indexed="81"/>
            <rFont val="Tahoma"/>
            <family val="2"/>
          </rPr>
          <t>Account_Balance_MTD(acctdept: {Map!L301})</t>
        </r>
      </text>
    </comment>
    <comment ref="D212" authorId="0" shapeId="0" xr:uid="{44B44F03-0575-4FDC-9183-5DDC6BC45ACA}">
      <text>
        <r>
          <rPr>
            <sz val="9"/>
            <color indexed="81"/>
            <rFont val="Tahoma"/>
            <family val="2"/>
          </rPr>
          <t>Account_Balance_MTD(acctdept: {Map!C302})</t>
        </r>
      </text>
    </comment>
    <comment ref="E212" authorId="0" shapeId="0" xr:uid="{F504BD74-EE95-4286-9256-035821767559}">
      <text>
        <r>
          <rPr>
            <sz val="9"/>
            <color indexed="81"/>
            <rFont val="Tahoma"/>
            <family val="2"/>
          </rPr>
          <t>Account_Balance_MTD(acctdept: {Map!D302})</t>
        </r>
      </text>
    </comment>
    <comment ref="F212" authorId="0" shapeId="0" xr:uid="{0D6828BD-1EE7-4A33-BE71-B117418B08BB}">
      <text>
        <r>
          <rPr>
            <sz val="9"/>
            <color indexed="81"/>
            <rFont val="Tahoma"/>
            <family val="2"/>
          </rPr>
          <t>Account_Balance_MTD(acctdept: {Map!E302})</t>
        </r>
      </text>
    </comment>
    <comment ref="G212" authorId="0" shapeId="0" xr:uid="{22B41C02-EE98-4EB9-A00B-9151505FAE38}">
      <text>
        <r>
          <rPr>
            <sz val="9"/>
            <color indexed="81"/>
            <rFont val="Tahoma"/>
            <family val="2"/>
          </rPr>
          <t>Account_Balance_MTD(acctdept: {Map!F302})</t>
        </r>
      </text>
    </comment>
    <comment ref="H212" authorId="0" shapeId="0" xr:uid="{D27254DA-4F1D-4B6A-A596-45CA675EDA8C}">
      <text>
        <r>
          <rPr>
            <sz val="9"/>
            <color indexed="81"/>
            <rFont val="Tahoma"/>
            <family val="2"/>
          </rPr>
          <t>Account_Balance_MTD(acctdept: {Map!G302})</t>
        </r>
      </text>
    </comment>
    <comment ref="I212" authorId="0" shapeId="0" xr:uid="{8B3ED79B-8835-4E45-8E31-F965F44E2206}">
      <text>
        <r>
          <rPr>
            <sz val="9"/>
            <color indexed="81"/>
            <rFont val="Tahoma"/>
            <family val="2"/>
          </rPr>
          <t>Account_Balance_MTD(acctdept: {Map!H302})</t>
        </r>
      </text>
    </comment>
    <comment ref="J212" authorId="0" shapeId="0" xr:uid="{29A29E24-B188-4EC9-B99E-538EE76DA4B1}">
      <text>
        <r>
          <rPr>
            <sz val="9"/>
            <color indexed="81"/>
            <rFont val="Tahoma"/>
            <family val="2"/>
          </rPr>
          <t>Account_Balance_MTD(acctdept: {Map!I302})</t>
        </r>
      </text>
    </comment>
    <comment ref="K212" authorId="0" shapeId="0" xr:uid="{5909791F-5CC7-4EA3-9312-42683D76563E}">
      <text>
        <r>
          <rPr>
            <sz val="9"/>
            <color indexed="81"/>
            <rFont val="Tahoma"/>
            <family val="2"/>
          </rPr>
          <t>Account_Balance_MTD(acctdept: {Map!J302})</t>
        </r>
      </text>
    </comment>
    <comment ref="L212" authorId="0" shapeId="0" xr:uid="{4B18EC5A-05DC-4E44-BC59-393EC4A05DD7}">
      <text>
        <r>
          <rPr>
            <sz val="9"/>
            <color indexed="81"/>
            <rFont val="Tahoma"/>
            <family val="2"/>
          </rPr>
          <t>Account_Balance_MTD(acctdept: {Map!K302})</t>
        </r>
      </text>
    </comment>
    <comment ref="M212" authorId="0" shapeId="0" xr:uid="{F572FD7F-617D-4158-90B0-05D7065BDCAD}">
      <text>
        <r>
          <rPr>
            <sz val="9"/>
            <color indexed="81"/>
            <rFont val="Tahoma"/>
            <family val="2"/>
          </rPr>
          <t>Account_Balance_MTD(acctdept: {Map!L302})</t>
        </r>
      </text>
    </comment>
    <comment ref="D213" authorId="0" shapeId="0" xr:uid="{6BB4238D-6136-412A-A74E-E4B9CB2FB071}">
      <text>
        <r>
          <rPr>
            <sz val="9"/>
            <color indexed="81"/>
            <rFont val="Tahoma"/>
            <family val="2"/>
          </rPr>
          <t>Account_Balance_MTD(acctdept: {Map!C303})</t>
        </r>
      </text>
    </comment>
    <comment ref="E213" authorId="0" shapeId="0" xr:uid="{13105A7C-C64A-4432-A5EF-D42B9893EEDC}">
      <text>
        <r>
          <rPr>
            <sz val="9"/>
            <color indexed="81"/>
            <rFont val="Tahoma"/>
            <family val="2"/>
          </rPr>
          <t>Account_Balance_MTD(acctdept: {Map!D303})</t>
        </r>
      </text>
    </comment>
    <comment ref="F213" authorId="0" shapeId="0" xr:uid="{100F7312-8D37-40D8-8DF5-87C30FB5B9B2}">
      <text>
        <r>
          <rPr>
            <sz val="9"/>
            <color indexed="81"/>
            <rFont val="Tahoma"/>
            <family val="2"/>
          </rPr>
          <t>Account_Balance_MTD(acctdept: {Map!E303})</t>
        </r>
      </text>
    </comment>
    <comment ref="G213" authorId="0" shapeId="0" xr:uid="{446CCB39-88B1-4A83-98B6-D05017A8924F}">
      <text>
        <r>
          <rPr>
            <sz val="9"/>
            <color indexed="81"/>
            <rFont val="Tahoma"/>
            <family val="2"/>
          </rPr>
          <t>Account_Balance_MTD(acctdept: {Map!F303})</t>
        </r>
      </text>
    </comment>
    <comment ref="H213" authorId="0" shapeId="0" xr:uid="{D1BE273B-854E-4D94-BE86-19B7CCD56116}">
      <text>
        <r>
          <rPr>
            <sz val="9"/>
            <color indexed="81"/>
            <rFont val="Tahoma"/>
            <family val="2"/>
          </rPr>
          <t>Account_Balance_MTD(acctdept: {Map!G303})</t>
        </r>
      </text>
    </comment>
    <comment ref="I213" authorId="0" shapeId="0" xr:uid="{8CFB1C9D-774E-4A36-AB20-C275F53B7D63}">
      <text>
        <r>
          <rPr>
            <sz val="9"/>
            <color indexed="81"/>
            <rFont val="Tahoma"/>
            <family val="2"/>
          </rPr>
          <t>Account_Balance_MTD(acctdept: {Map!H303})</t>
        </r>
      </text>
    </comment>
    <comment ref="J213" authorId="0" shapeId="0" xr:uid="{36932FD6-727B-4FAD-8DE7-CAAC55A74901}">
      <text>
        <r>
          <rPr>
            <sz val="9"/>
            <color indexed="81"/>
            <rFont val="Tahoma"/>
            <family val="2"/>
          </rPr>
          <t>Account_Balance_MTD(acctdept: {Map!I303})</t>
        </r>
      </text>
    </comment>
    <comment ref="K213" authorId="0" shapeId="0" xr:uid="{B47E17DD-6289-41DF-9A99-F633A9BE3D2D}">
      <text>
        <r>
          <rPr>
            <sz val="9"/>
            <color indexed="81"/>
            <rFont val="Tahoma"/>
            <family val="2"/>
          </rPr>
          <t>Account_Balance_MTD(acctdept: {Map!J303})</t>
        </r>
      </text>
    </comment>
    <comment ref="L213" authorId="0" shapeId="0" xr:uid="{3FB69D7C-03F8-4C82-A92C-48E7A5EC8820}">
      <text>
        <r>
          <rPr>
            <sz val="9"/>
            <color indexed="81"/>
            <rFont val="Tahoma"/>
            <family val="2"/>
          </rPr>
          <t>Account_Balance_MTD(acctdept: {Map!K303})</t>
        </r>
      </text>
    </comment>
    <comment ref="M213" authorId="0" shapeId="0" xr:uid="{17D1E4F3-AFB7-48D9-B648-87C1B0770F11}">
      <text>
        <r>
          <rPr>
            <sz val="9"/>
            <color indexed="81"/>
            <rFont val="Tahoma"/>
            <family val="2"/>
          </rPr>
          <t>Account_Balance_MTD(acctdept: {Map!L303})</t>
        </r>
      </text>
    </comment>
    <comment ref="D214" authorId="0" shapeId="0" xr:uid="{913FFDCC-F710-4314-B84F-7DA358A8F1DD}">
      <text>
        <r>
          <rPr>
            <sz val="9"/>
            <color indexed="81"/>
            <rFont val="Tahoma"/>
            <family val="2"/>
          </rPr>
          <t>Account_Balance_MTD(acctdept: {Map!C304})</t>
        </r>
      </text>
    </comment>
    <comment ref="E214" authorId="0" shapeId="0" xr:uid="{FBBCF4C9-6E0B-41CE-BD01-A066FF6D4026}">
      <text>
        <r>
          <rPr>
            <sz val="9"/>
            <color indexed="81"/>
            <rFont val="Tahoma"/>
            <family val="2"/>
          </rPr>
          <t>Account_Balance_MTD(acctdept: {Map!D304})</t>
        </r>
      </text>
    </comment>
    <comment ref="F214" authorId="0" shapeId="0" xr:uid="{96631096-6F0E-4C0B-B150-BF540F97E43E}">
      <text>
        <r>
          <rPr>
            <sz val="9"/>
            <color indexed="81"/>
            <rFont val="Tahoma"/>
            <family val="2"/>
          </rPr>
          <t>Account_Balance_MTD(acctdept: {Map!E304})</t>
        </r>
      </text>
    </comment>
    <comment ref="G214" authorId="0" shapeId="0" xr:uid="{B90AAD40-D79F-4AF7-9EB0-2E91D9BA3CAA}">
      <text>
        <r>
          <rPr>
            <sz val="9"/>
            <color indexed="81"/>
            <rFont val="Tahoma"/>
            <family val="2"/>
          </rPr>
          <t>Account_Balance_MTD(acctdept: {Map!F304})</t>
        </r>
      </text>
    </comment>
    <comment ref="H214" authorId="0" shapeId="0" xr:uid="{3C364C3A-2D91-420A-9283-7DB7B9811B1E}">
      <text>
        <r>
          <rPr>
            <sz val="9"/>
            <color indexed="81"/>
            <rFont val="Tahoma"/>
            <family val="2"/>
          </rPr>
          <t>Account_Balance_MTD(acctdept: {Map!G304})</t>
        </r>
      </text>
    </comment>
    <comment ref="I214" authorId="0" shapeId="0" xr:uid="{CB82BEE6-A1A6-4BAD-BACE-CD01FC334072}">
      <text>
        <r>
          <rPr>
            <sz val="9"/>
            <color indexed="81"/>
            <rFont val="Tahoma"/>
            <family val="2"/>
          </rPr>
          <t>Account_Balance_MTD(acctdept: {Map!H304})</t>
        </r>
      </text>
    </comment>
    <comment ref="J214" authorId="0" shapeId="0" xr:uid="{CE0AF45B-704F-425C-B76B-0050E8DE48B6}">
      <text>
        <r>
          <rPr>
            <sz val="9"/>
            <color indexed="81"/>
            <rFont val="Tahoma"/>
            <family val="2"/>
          </rPr>
          <t>Account_Balance_MTD(acctdept: {Map!I304})</t>
        </r>
      </text>
    </comment>
    <comment ref="K214" authorId="0" shapeId="0" xr:uid="{FF7163E4-76E2-4AFC-8E71-EC2B65A54978}">
      <text>
        <r>
          <rPr>
            <sz val="9"/>
            <color indexed="81"/>
            <rFont val="Tahoma"/>
            <family val="2"/>
          </rPr>
          <t>Account_Balance_MTD(acctdept: {Map!J304})</t>
        </r>
      </text>
    </comment>
    <comment ref="L214" authorId="0" shapeId="0" xr:uid="{36194FD3-D392-4E87-ACA4-FA8AE24EC186}">
      <text>
        <r>
          <rPr>
            <sz val="9"/>
            <color indexed="81"/>
            <rFont val="Tahoma"/>
            <family val="2"/>
          </rPr>
          <t>Account_Balance_MTD(acctdept: {Map!K304})</t>
        </r>
      </text>
    </comment>
    <comment ref="M214" authorId="0" shapeId="0" xr:uid="{44FF4EAF-52DF-43D7-95F5-DA1290260278}">
      <text>
        <r>
          <rPr>
            <sz val="9"/>
            <color indexed="81"/>
            <rFont val="Tahoma"/>
            <family val="2"/>
          </rPr>
          <t>Account_Balance_MTD(acctdept: {Map!L304})</t>
        </r>
      </text>
    </comment>
    <comment ref="D215" authorId="0" shapeId="0" xr:uid="{B0E65FE4-198A-4DF6-8ECF-972719C196AE}">
      <text>
        <r>
          <rPr>
            <sz val="9"/>
            <color indexed="81"/>
            <rFont val="Tahoma"/>
            <family val="2"/>
          </rPr>
          <t>Account_Balance_MTD(acctdept: {Map!C305})</t>
        </r>
      </text>
    </comment>
    <comment ref="E215" authorId="0" shapeId="0" xr:uid="{0AE3D82F-E21C-42A5-A3CD-38E44BE4E87D}">
      <text>
        <r>
          <rPr>
            <sz val="9"/>
            <color indexed="81"/>
            <rFont val="Tahoma"/>
            <family val="2"/>
          </rPr>
          <t>Account_Balance_MTD(acctdept: {Map!D305})</t>
        </r>
      </text>
    </comment>
    <comment ref="F215" authorId="0" shapeId="0" xr:uid="{1EDF421F-0098-4F39-B38D-85BDC1C64D44}">
      <text>
        <r>
          <rPr>
            <sz val="9"/>
            <color indexed="81"/>
            <rFont val="Tahoma"/>
            <family val="2"/>
          </rPr>
          <t>Account_Balance_MTD(acctdept: {Map!E305})</t>
        </r>
      </text>
    </comment>
    <comment ref="G215" authorId="0" shapeId="0" xr:uid="{BFF7F110-0AC4-43A6-8801-A1615AF12274}">
      <text>
        <r>
          <rPr>
            <sz val="9"/>
            <color indexed="81"/>
            <rFont val="Tahoma"/>
            <family val="2"/>
          </rPr>
          <t>Account_Balance_MTD(acctdept: {Map!F305})</t>
        </r>
      </text>
    </comment>
    <comment ref="H215" authorId="0" shapeId="0" xr:uid="{92C5CBE4-EAEB-41F9-9EAE-6259549DD652}">
      <text>
        <r>
          <rPr>
            <sz val="9"/>
            <color indexed="81"/>
            <rFont val="Tahoma"/>
            <family val="2"/>
          </rPr>
          <t>Account_Balance_MTD(acctdept: {Map!G305})</t>
        </r>
      </text>
    </comment>
    <comment ref="I215" authorId="0" shapeId="0" xr:uid="{07458C0B-3841-4744-9E49-6BFEFAD55B89}">
      <text>
        <r>
          <rPr>
            <sz val="9"/>
            <color indexed="81"/>
            <rFont val="Tahoma"/>
            <family val="2"/>
          </rPr>
          <t>Account_Balance_MTD(acctdept: {Map!H305})</t>
        </r>
      </text>
    </comment>
    <comment ref="J215" authorId="0" shapeId="0" xr:uid="{A1008B32-C7F0-43A6-9F3E-4D3A1AE7FC4C}">
      <text>
        <r>
          <rPr>
            <sz val="9"/>
            <color indexed="81"/>
            <rFont val="Tahoma"/>
            <family val="2"/>
          </rPr>
          <t>Account_Balance_MTD(acctdept: {Map!I305})</t>
        </r>
      </text>
    </comment>
    <comment ref="K215" authorId="0" shapeId="0" xr:uid="{BD504691-C009-4C80-BD42-B4FA2FE68C5E}">
      <text>
        <r>
          <rPr>
            <sz val="9"/>
            <color indexed="81"/>
            <rFont val="Tahoma"/>
            <family val="2"/>
          </rPr>
          <t>Account_Balance_MTD(acctdept: {Map!J305})</t>
        </r>
      </text>
    </comment>
    <comment ref="L215" authorId="0" shapeId="0" xr:uid="{94A5E44B-613F-4896-A187-17B25F7EF851}">
      <text>
        <r>
          <rPr>
            <sz val="9"/>
            <color indexed="81"/>
            <rFont val="Tahoma"/>
            <family val="2"/>
          </rPr>
          <t>Account_Balance_MTD(acctdept: {Map!K305})</t>
        </r>
      </text>
    </comment>
    <comment ref="M215" authorId="0" shapeId="0" xr:uid="{8B8822D9-4118-43B2-9ED7-16797FB048B7}">
      <text>
        <r>
          <rPr>
            <sz val="9"/>
            <color indexed="81"/>
            <rFont val="Tahoma"/>
            <family val="2"/>
          </rPr>
          <t>Account_Balance_MTD(acctdept: {Map!L305})</t>
        </r>
      </text>
    </comment>
    <comment ref="D216" authorId="0" shapeId="0" xr:uid="{6CCD376D-3A21-4663-8BBD-ACDBB1C2E22C}">
      <text>
        <r>
          <rPr>
            <sz val="9"/>
            <color indexed="81"/>
            <rFont val="Tahoma"/>
            <family val="2"/>
          </rPr>
          <t>Account_Balance_MTD(acctdept: {Map!C306})</t>
        </r>
      </text>
    </comment>
    <comment ref="E216" authorId="0" shapeId="0" xr:uid="{0D47072B-FEF4-4149-A7D2-381710EC2C14}">
      <text>
        <r>
          <rPr>
            <sz val="9"/>
            <color indexed="81"/>
            <rFont val="Tahoma"/>
            <family val="2"/>
          </rPr>
          <t>Account_Balance_MTD(acctdept: {Map!D306})</t>
        </r>
      </text>
    </comment>
    <comment ref="F216" authorId="0" shapeId="0" xr:uid="{5D009CCB-67F5-476E-972F-09D545B679EE}">
      <text>
        <r>
          <rPr>
            <sz val="9"/>
            <color indexed="81"/>
            <rFont val="Tahoma"/>
            <family val="2"/>
          </rPr>
          <t>Account_Balance_MTD(acctdept: {Map!E306})</t>
        </r>
      </text>
    </comment>
    <comment ref="G216" authorId="0" shapeId="0" xr:uid="{BCD66213-0EA5-495B-8269-676AAC3DDA33}">
      <text>
        <r>
          <rPr>
            <sz val="9"/>
            <color indexed="81"/>
            <rFont val="Tahoma"/>
            <family val="2"/>
          </rPr>
          <t>Account_Balance_MTD(acctdept: {Map!F306})</t>
        </r>
      </text>
    </comment>
    <comment ref="H216" authorId="0" shapeId="0" xr:uid="{5A43E54D-18BD-40F3-B8FC-24D3F13E0371}">
      <text>
        <r>
          <rPr>
            <sz val="9"/>
            <color indexed="81"/>
            <rFont val="Tahoma"/>
            <family val="2"/>
          </rPr>
          <t>Account_Balance_MTD(acctdept: {Map!G306})</t>
        </r>
      </text>
    </comment>
    <comment ref="I216" authorId="0" shapeId="0" xr:uid="{EC6EF857-A8A7-484C-A9CC-538D5875F403}">
      <text>
        <r>
          <rPr>
            <sz val="9"/>
            <color indexed="81"/>
            <rFont val="Tahoma"/>
            <family val="2"/>
          </rPr>
          <t>Account_Balance_MTD(acctdept: {Map!H306})</t>
        </r>
      </text>
    </comment>
    <comment ref="J216" authorId="0" shapeId="0" xr:uid="{3215D92A-61FC-450B-9B56-7A4027D056CB}">
      <text>
        <r>
          <rPr>
            <sz val="9"/>
            <color indexed="81"/>
            <rFont val="Tahoma"/>
            <family val="2"/>
          </rPr>
          <t>Account_Balance_MTD(acctdept: {Map!I306})</t>
        </r>
      </text>
    </comment>
    <comment ref="K216" authorId="0" shapeId="0" xr:uid="{1E1C37D0-B794-40D1-88CE-0DF9600161F4}">
      <text>
        <r>
          <rPr>
            <sz val="9"/>
            <color indexed="81"/>
            <rFont val="Tahoma"/>
            <family val="2"/>
          </rPr>
          <t>Account_Balance_MTD(acctdept: {Map!J306})</t>
        </r>
      </text>
    </comment>
    <comment ref="L216" authorId="0" shapeId="0" xr:uid="{66310BDF-DC26-40C1-B594-CD2647464100}">
      <text>
        <r>
          <rPr>
            <sz val="9"/>
            <color indexed="81"/>
            <rFont val="Tahoma"/>
            <family val="2"/>
          </rPr>
          <t>Account_Balance_MTD(acctdept: {Map!K306})</t>
        </r>
      </text>
    </comment>
    <comment ref="M216" authorId="0" shapeId="0" xr:uid="{C50A237E-4EF5-478A-A81F-D1CCB1D3A71E}">
      <text>
        <r>
          <rPr>
            <sz val="9"/>
            <color indexed="81"/>
            <rFont val="Tahoma"/>
            <family val="2"/>
          </rPr>
          <t>Account_Balance_MTD(acctdept: {Map!L306})</t>
        </r>
      </text>
    </comment>
    <comment ref="D217" authorId="0" shapeId="0" xr:uid="{211A7380-63D3-4A2C-938E-1DCCC62700CC}">
      <text>
        <r>
          <rPr>
            <sz val="9"/>
            <color indexed="81"/>
            <rFont val="Tahoma"/>
            <family val="2"/>
          </rPr>
          <t>Account_Balance_MTD(acctdept: {Map!C307})</t>
        </r>
      </text>
    </comment>
    <comment ref="E217" authorId="0" shapeId="0" xr:uid="{7FDE1E04-41FE-4980-8742-BAE3D0522065}">
      <text>
        <r>
          <rPr>
            <sz val="9"/>
            <color indexed="81"/>
            <rFont val="Tahoma"/>
            <family val="2"/>
          </rPr>
          <t>Account_Balance_MTD(acctdept: {Map!D307})</t>
        </r>
      </text>
    </comment>
    <comment ref="F217" authorId="0" shapeId="0" xr:uid="{4E16D3C4-43AB-4E57-AD0E-21D0F0B91E06}">
      <text>
        <r>
          <rPr>
            <sz val="9"/>
            <color indexed="81"/>
            <rFont val="Tahoma"/>
            <family val="2"/>
          </rPr>
          <t>Account_Balance_MTD(acctdept: {Map!E307})</t>
        </r>
      </text>
    </comment>
    <comment ref="G217" authorId="0" shapeId="0" xr:uid="{19D62B27-63F7-4EE2-ABD5-B082B6F18E29}">
      <text>
        <r>
          <rPr>
            <sz val="9"/>
            <color indexed="81"/>
            <rFont val="Tahoma"/>
            <family val="2"/>
          </rPr>
          <t>Account_Balance_MTD(acctdept: {Map!F307})</t>
        </r>
      </text>
    </comment>
    <comment ref="H217" authorId="0" shapeId="0" xr:uid="{F09A6B40-C3E2-4866-95BE-73CAF3767AFC}">
      <text>
        <r>
          <rPr>
            <sz val="9"/>
            <color indexed="81"/>
            <rFont val="Tahoma"/>
            <family val="2"/>
          </rPr>
          <t>Account_Balance_MTD(acctdept: {Map!G307})</t>
        </r>
      </text>
    </comment>
    <comment ref="I217" authorId="0" shapeId="0" xr:uid="{EEAAC879-3298-474E-BA7E-460FD2C35546}">
      <text>
        <r>
          <rPr>
            <sz val="9"/>
            <color indexed="81"/>
            <rFont val="Tahoma"/>
            <family val="2"/>
          </rPr>
          <t>Account_Balance_MTD(acctdept: {Map!H307})</t>
        </r>
      </text>
    </comment>
    <comment ref="J217" authorId="0" shapeId="0" xr:uid="{59ACC2D1-0F2D-4ABB-BA07-E1FC1C989491}">
      <text>
        <r>
          <rPr>
            <sz val="9"/>
            <color indexed="81"/>
            <rFont val="Tahoma"/>
            <family val="2"/>
          </rPr>
          <t>Account_Balance_MTD(acctdept: {Map!I307})</t>
        </r>
      </text>
    </comment>
    <comment ref="K217" authorId="0" shapeId="0" xr:uid="{C7F5BFAA-4D25-425B-AB7B-61880EED9FEF}">
      <text>
        <r>
          <rPr>
            <sz val="9"/>
            <color indexed="81"/>
            <rFont val="Tahoma"/>
            <family val="2"/>
          </rPr>
          <t>Account_Balance_MTD(acctdept: {Map!J307})</t>
        </r>
      </text>
    </comment>
    <comment ref="L217" authorId="0" shapeId="0" xr:uid="{143531AA-92FF-4FB2-B1AC-9E90F1B33828}">
      <text>
        <r>
          <rPr>
            <sz val="9"/>
            <color indexed="81"/>
            <rFont val="Tahoma"/>
            <family val="2"/>
          </rPr>
          <t>Account_Balance_MTD(acctdept: {Map!K307})</t>
        </r>
      </text>
    </comment>
    <comment ref="M217" authorId="0" shapeId="0" xr:uid="{85EC09CD-3D84-4AA1-8107-581C689D46B7}">
      <text>
        <r>
          <rPr>
            <sz val="9"/>
            <color indexed="81"/>
            <rFont val="Tahoma"/>
            <family val="2"/>
          </rPr>
          <t>Account_Balance_MTD(acctdept: {Map!L307})</t>
        </r>
      </text>
    </comment>
    <comment ref="D218" authorId="0" shapeId="0" xr:uid="{63C28D82-5E40-425E-BE53-B292CFFB8F6F}">
      <text>
        <r>
          <rPr>
            <sz val="9"/>
            <color indexed="81"/>
            <rFont val="Tahoma"/>
            <family val="2"/>
          </rPr>
          <t>Account_Balance_MTD(acctdept: {Map!C308})</t>
        </r>
      </text>
    </comment>
    <comment ref="E218" authorId="0" shapeId="0" xr:uid="{85223FB2-25CB-40CA-B33E-95D8EDCB5182}">
      <text>
        <r>
          <rPr>
            <sz val="9"/>
            <color indexed="81"/>
            <rFont val="Tahoma"/>
            <family val="2"/>
          </rPr>
          <t>Account_Balance_MTD(acctdept: {Map!D308})</t>
        </r>
      </text>
    </comment>
    <comment ref="F218" authorId="0" shapeId="0" xr:uid="{2A96F220-27A7-4762-989F-0FF423A9A259}">
      <text>
        <r>
          <rPr>
            <sz val="9"/>
            <color indexed="81"/>
            <rFont val="Tahoma"/>
            <family val="2"/>
          </rPr>
          <t>Account_Balance_MTD(acctdept: {Map!E308})</t>
        </r>
      </text>
    </comment>
    <comment ref="G218" authorId="0" shapeId="0" xr:uid="{FE053C87-43C7-4736-BB7E-9B9B52DB05F7}">
      <text>
        <r>
          <rPr>
            <sz val="9"/>
            <color indexed="81"/>
            <rFont val="Tahoma"/>
            <family val="2"/>
          </rPr>
          <t>Account_Balance_MTD(acctdept: {Map!F308})</t>
        </r>
      </text>
    </comment>
    <comment ref="H218" authorId="0" shapeId="0" xr:uid="{6C37937A-FCDE-4E28-AAA0-06451CF92C8B}">
      <text>
        <r>
          <rPr>
            <sz val="9"/>
            <color indexed="81"/>
            <rFont val="Tahoma"/>
            <family val="2"/>
          </rPr>
          <t>Account_Balance_MTD(acctdept: {Map!G308})</t>
        </r>
      </text>
    </comment>
    <comment ref="I218" authorId="0" shapeId="0" xr:uid="{727B5978-A292-4E0F-9354-A1DD2A2BA1E6}">
      <text>
        <r>
          <rPr>
            <sz val="9"/>
            <color indexed="81"/>
            <rFont val="Tahoma"/>
            <family val="2"/>
          </rPr>
          <t>Account_Balance_MTD(acctdept: {Map!H308})</t>
        </r>
      </text>
    </comment>
    <comment ref="J218" authorId="0" shapeId="0" xr:uid="{86822F07-4478-44EA-8BDD-FD1D0FDD0F84}">
      <text>
        <r>
          <rPr>
            <sz val="9"/>
            <color indexed="81"/>
            <rFont val="Tahoma"/>
            <family val="2"/>
          </rPr>
          <t>Account_Balance_MTD(acctdept: {Map!I308})</t>
        </r>
      </text>
    </comment>
    <comment ref="K218" authorId="0" shapeId="0" xr:uid="{20884FAA-3E56-4E8E-A94D-F863FC1F60C7}">
      <text>
        <r>
          <rPr>
            <sz val="9"/>
            <color indexed="81"/>
            <rFont val="Tahoma"/>
            <family val="2"/>
          </rPr>
          <t>Account_Balance_MTD(acctdept: {Map!J308})</t>
        </r>
      </text>
    </comment>
    <comment ref="L218" authorId="0" shapeId="0" xr:uid="{56132380-9AE9-4ED8-9CFA-59E1A934D017}">
      <text>
        <r>
          <rPr>
            <sz val="9"/>
            <color indexed="81"/>
            <rFont val="Tahoma"/>
            <family val="2"/>
          </rPr>
          <t>Account_Balance_MTD(acctdept: {Map!K308})</t>
        </r>
      </text>
    </comment>
    <comment ref="M218" authorId="0" shapeId="0" xr:uid="{BF9996E9-89BC-4DA0-A92C-535E1588D12C}">
      <text>
        <r>
          <rPr>
            <sz val="9"/>
            <color indexed="81"/>
            <rFont val="Tahoma"/>
            <family val="2"/>
          </rPr>
          <t>Account_Balance_MTD(acctdept: {Map!L308})</t>
        </r>
      </text>
    </comment>
    <comment ref="D219" authorId="0" shapeId="0" xr:uid="{7521F315-1240-49A2-984B-D9943BC46D58}">
      <text>
        <r>
          <rPr>
            <sz val="9"/>
            <color indexed="81"/>
            <rFont val="Tahoma"/>
            <family val="2"/>
          </rPr>
          <t>Account_Balance_MTD(acctdept: {Map!C309})</t>
        </r>
      </text>
    </comment>
    <comment ref="E219" authorId="0" shapeId="0" xr:uid="{A6B11FFC-45D7-4C97-B896-9079A85C2A78}">
      <text>
        <r>
          <rPr>
            <sz val="9"/>
            <color indexed="81"/>
            <rFont val="Tahoma"/>
            <family val="2"/>
          </rPr>
          <t>Account_Balance_MTD(acctdept: {Map!D309})</t>
        </r>
      </text>
    </comment>
    <comment ref="F219" authorId="0" shapeId="0" xr:uid="{BD04FB7C-FED0-4F3A-BE5E-BF547D0BACEB}">
      <text>
        <r>
          <rPr>
            <sz val="9"/>
            <color indexed="81"/>
            <rFont val="Tahoma"/>
            <family val="2"/>
          </rPr>
          <t>Account_Balance_MTD(acctdept: {Map!E309})</t>
        </r>
      </text>
    </comment>
    <comment ref="G219" authorId="0" shapeId="0" xr:uid="{38A06FF9-C45A-47BF-BE9F-124EB5C341DC}">
      <text>
        <r>
          <rPr>
            <sz val="9"/>
            <color indexed="81"/>
            <rFont val="Tahoma"/>
            <family val="2"/>
          </rPr>
          <t>Account_Balance_MTD(acctdept: {Map!F309})</t>
        </r>
      </text>
    </comment>
    <comment ref="H219" authorId="0" shapeId="0" xr:uid="{0398E62E-67B3-4CE3-AD5A-A4261A4F2964}">
      <text>
        <r>
          <rPr>
            <sz val="9"/>
            <color indexed="81"/>
            <rFont val="Tahoma"/>
            <family val="2"/>
          </rPr>
          <t>Account_Balance_MTD(acctdept: {Map!G309})</t>
        </r>
      </text>
    </comment>
    <comment ref="I219" authorId="0" shapeId="0" xr:uid="{BD873672-B7BC-415E-A831-CE02634AB8E4}">
      <text>
        <r>
          <rPr>
            <sz val="9"/>
            <color indexed="81"/>
            <rFont val="Tahoma"/>
            <family val="2"/>
          </rPr>
          <t>Account_Balance_MTD(acctdept: {Map!H309})</t>
        </r>
      </text>
    </comment>
    <comment ref="J219" authorId="0" shapeId="0" xr:uid="{5F0822ED-2591-49E7-867E-3A542251FEF7}">
      <text>
        <r>
          <rPr>
            <sz val="9"/>
            <color indexed="81"/>
            <rFont val="Tahoma"/>
            <family val="2"/>
          </rPr>
          <t>Account_Balance_MTD(acctdept: {Map!I309})</t>
        </r>
      </text>
    </comment>
    <comment ref="K219" authorId="0" shapeId="0" xr:uid="{4D892C46-B35C-45FE-8411-21D7CF8B6500}">
      <text>
        <r>
          <rPr>
            <sz val="9"/>
            <color indexed="81"/>
            <rFont val="Tahoma"/>
            <family val="2"/>
          </rPr>
          <t>Account_Balance_MTD(acctdept: {Map!J309})</t>
        </r>
      </text>
    </comment>
    <comment ref="L219" authorId="0" shapeId="0" xr:uid="{40256029-0566-496C-89C5-56FCFA94E6BC}">
      <text>
        <r>
          <rPr>
            <sz val="9"/>
            <color indexed="81"/>
            <rFont val="Tahoma"/>
            <family val="2"/>
          </rPr>
          <t>Account_Balance_MTD(acctdept: {Map!K309})</t>
        </r>
      </text>
    </comment>
    <comment ref="M219" authorId="0" shapeId="0" xr:uid="{CF8FC0CA-E5E1-493E-8672-1CD266606BCA}">
      <text>
        <r>
          <rPr>
            <sz val="9"/>
            <color indexed="81"/>
            <rFont val="Tahoma"/>
            <family val="2"/>
          </rPr>
          <t>Account_Balance_MTD(acctdept: {Map!L309})</t>
        </r>
      </text>
    </comment>
    <comment ref="D220" authorId="0" shapeId="0" xr:uid="{44199719-7A0A-4618-97B9-4F5466EFEDE3}">
      <text>
        <r>
          <rPr>
            <sz val="9"/>
            <color indexed="81"/>
            <rFont val="Tahoma"/>
            <family val="2"/>
          </rPr>
          <t>Account_Balance_MTD(acctdept: {Map!C310})</t>
        </r>
      </text>
    </comment>
    <comment ref="E220" authorId="0" shapeId="0" xr:uid="{0BDEB87A-CCA6-40D0-A590-DC72C127FB9A}">
      <text>
        <r>
          <rPr>
            <sz val="9"/>
            <color indexed="81"/>
            <rFont val="Tahoma"/>
            <family val="2"/>
          </rPr>
          <t>Account_Balance_MTD(acctdept: {Map!D310})</t>
        </r>
      </text>
    </comment>
    <comment ref="F220" authorId="0" shapeId="0" xr:uid="{DB0A38C5-FE84-422C-91E8-0B0A0FCF5AAB}">
      <text>
        <r>
          <rPr>
            <sz val="9"/>
            <color indexed="81"/>
            <rFont val="Tahoma"/>
            <family val="2"/>
          </rPr>
          <t>Account_Balance_MTD(acctdept: {Map!E310})</t>
        </r>
      </text>
    </comment>
    <comment ref="G220" authorId="0" shapeId="0" xr:uid="{87F96439-FED2-444E-A866-995F9E95D3D6}">
      <text>
        <r>
          <rPr>
            <sz val="9"/>
            <color indexed="81"/>
            <rFont val="Tahoma"/>
            <family val="2"/>
          </rPr>
          <t>Account_Balance_MTD(acctdept: {Map!F310})</t>
        </r>
      </text>
    </comment>
    <comment ref="H220" authorId="0" shapeId="0" xr:uid="{037DC0EC-1764-4210-9CB3-913F4C1DD9A8}">
      <text>
        <r>
          <rPr>
            <sz val="9"/>
            <color indexed="81"/>
            <rFont val="Tahoma"/>
            <family val="2"/>
          </rPr>
          <t>Account_Balance_MTD(acctdept: {Map!G310})</t>
        </r>
      </text>
    </comment>
    <comment ref="I220" authorId="0" shapeId="0" xr:uid="{B34A7C5F-94CE-4A6E-98CA-96D6E1336F7A}">
      <text>
        <r>
          <rPr>
            <sz val="9"/>
            <color indexed="81"/>
            <rFont val="Tahoma"/>
            <family val="2"/>
          </rPr>
          <t>Account_Balance_MTD(acctdept: {Map!H310})</t>
        </r>
      </text>
    </comment>
    <comment ref="J220" authorId="0" shapeId="0" xr:uid="{F96CE4B8-7DAC-4766-92C4-91B6C3494C95}">
      <text>
        <r>
          <rPr>
            <sz val="9"/>
            <color indexed="81"/>
            <rFont val="Tahoma"/>
            <family val="2"/>
          </rPr>
          <t>Account_Balance_MTD(acctdept: {Map!I310})</t>
        </r>
      </text>
    </comment>
    <comment ref="K220" authorId="0" shapeId="0" xr:uid="{97700B72-23B7-46D8-BACE-5B6F26EB5BC6}">
      <text>
        <r>
          <rPr>
            <sz val="9"/>
            <color indexed="81"/>
            <rFont val="Tahoma"/>
            <family val="2"/>
          </rPr>
          <t>Account_Balance_MTD(acctdept: {Map!J310})</t>
        </r>
      </text>
    </comment>
    <comment ref="L220" authorId="0" shapeId="0" xr:uid="{799B5DA2-81E0-400C-87A4-2C708BD59BD4}">
      <text>
        <r>
          <rPr>
            <sz val="9"/>
            <color indexed="81"/>
            <rFont val="Tahoma"/>
            <family val="2"/>
          </rPr>
          <t>Account_Balance_MTD(acctdept: {Map!K310})</t>
        </r>
      </text>
    </comment>
    <comment ref="M220" authorId="0" shapeId="0" xr:uid="{CB4C197B-B23D-4E2F-82DE-A61D3B3A005A}">
      <text>
        <r>
          <rPr>
            <sz val="9"/>
            <color indexed="81"/>
            <rFont val="Tahoma"/>
            <family val="2"/>
          </rPr>
          <t>Account_Balance_MTD(acctdept: {Map!L310})</t>
        </r>
      </text>
    </comment>
    <comment ref="D221" authorId="0" shapeId="0" xr:uid="{B2874E8E-142D-40A2-BD99-0425C891CF8A}">
      <text>
        <r>
          <rPr>
            <sz val="9"/>
            <color indexed="81"/>
            <rFont val="Tahoma"/>
            <family val="2"/>
          </rPr>
          <t>Account_Balance_MTD(acctdept: {Map!C311})</t>
        </r>
      </text>
    </comment>
    <comment ref="E221" authorId="0" shapeId="0" xr:uid="{A5C1C00C-32BF-4102-AA07-41534128FA1B}">
      <text>
        <r>
          <rPr>
            <sz val="9"/>
            <color indexed="81"/>
            <rFont val="Tahoma"/>
            <family val="2"/>
          </rPr>
          <t>Account_Balance_MTD(acctdept: {Map!D311})</t>
        </r>
      </text>
    </comment>
    <comment ref="F221" authorId="0" shapeId="0" xr:uid="{8931D469-2527-4F55-8D1D-9D6D0F06D2AC}">
      <text>
        <r>
          <rPr>
            <sz val="9"/>
            <color indexed="81"/>
            <rFont val="Tahoma"/>
            <family val="2"/>
          </rPr>
          <t>Account_Balance_MTD(acctdept: {Map!E311})</t>
        </r>
      </text>
    </comment>
    <comment ref="G221" authorId="0" shapeId="0" xr:uid="{9086248D-F92B-49FB-9B1D-BAEFB0410E73}">
      <text>
        <r>
          <rPr>
            <sz val="9"/>
            <color indexed="81"/>
            <rFont val="Tahoma"/>
            <family val="2"/>
          </rPr>
          <t>Account_Balance_MTD(acctdept: {Map!F311})</t>
        </r>
      </text>
    </comment>
    <comment ref="H221" authorId="0" shapeId="0" xr:uid="{7F22C798-6482-41EB-8CFC-DB54B6557010}">
      <text>
        <r>
          <rPr>
            <sz val="9"/>
            <color indexed="81"/>
            <rFont val="Tahoma"/>
            <family val="2"/>
          </rPr>
          <t>Account_Balance_MTD(acctdept: {Map!G311})</t>
        </r>
      </text>
    </comment>
    <comment ref="I221" authorId="0" shapeId="0" xr:uid="{4214EFCF-9739-4020-BE7E-DC391259C93E}">
      <text>
        <r>
          <rPr>
            <sz val="9"/>
            <color indexed="81"/>
            <rFont val="Tahoma"/>
            <family val="2"/>
          </rPr>
          <t>Account_Balance_MTD(acctdept: {Map!H311})</t>
        </r>
      </text>
    </comment>
    <comment ref="J221" authorId="0" shapeId="0" xr:uid="{00144BEA-7C16-432C-9FB6-1648C8B391D1}">
      <text>
        <r>
          <rPr>
            <sz val="9"/>
            <color indexed="81"/>
            <rFont val="Tahoma"/>
            <family val="2"/>
          </rPr>
          <t>Account_Balance_MTD(acctdept: {Map!I311})</t>
        </r>
      </text>
    </comment>
    <comment ref="K221" authorId="0" shapeId="0" xr:uid="{A86CC450-E0EB-4F2B-9754-99A709318268}">
      <text>
        <r>
          <rPr>
            <sz val="9"/>
            <color indexed="81"/>
            <rFont val="Tahoma"/>
            <family val="2"/>
          </rPr>
          <t>Account_Balance_MTD(acctdept: {Map!J311})</t>
        </r>
      </text>
    </comment>
    <comment ref="L221" authorId="0" shapeId="0" xr:uid="{3F30D104-C4E6-4375-B252-4D5C53C84890}">
      <text>
        <r>
          <rPr>
            <sz val="9"/>
            <color indexed="81"/>
            <rFont val="Tahoma"/>
            <family val="2"/>
          </rPr>
          <t>Account_Balance_MTD(acctdept: {Map!K311})</t>
        </r>
      </text>
    </comment>
    <comment ref="M221" authorId="0" shapeId="0" xr:uid="{8717CBF2-B9C8-4DF0-B7D8-4EFDAD9FD154}">
      <text>
        <r>
          <rPr>
            <sz val="9"/>
            <color indexed="81"/>
            <rFont val="Tahoma"/>
            <family val="2"/>
          </rPr>
          <t>Account_Balance_MTD(acctdept: {Map!L311})</t>
        </r>
      </text>
    </comment>
    <comment ref="D222" authorId="0" shapeId="0" xr:uid="{E7F220A3-E0D7-48D7-BB3C-3DC52A638E69}">
      <text>
        <r>
          <rPr>
            <sz val="9"/>
            <color indexed="81"/>
            <rFont val="Tahoma"/>
            <family val="2"/>
          </rPr>
          <t>Account_Balance_MTD(acctdept: {Map!C312})</t>
        </r>
      </text>
    </comment>
    <comment ref="E222" authorId="0" shapeId="0" xr:uid="{31C5F5B7-A80D-4301-A869-EE7CFD3A3061}">
      <text>
        <r>
          <rPr>
            <sz val="9"/>
            <color indexed="81"/>
            <rFont val="Tahoma"/>
            <family val="2"/>
          </rPr>
          <t>Account_Balance_MTD(acctdept: {Map!D312})</t>
        </r>
      </text>
    </comment>
    <comment ref="F222" authorId="0" shapeId="0" xr:uid="{CD3BEAE8-5C6D-43AD-9FB0-E07FCB815E13}">
      <text>
        <r>
          <rPr>
            <sz val="9"/>
            <color indexed="81"/>
            <rFont val="Tahoma"/>
            <family val="2"/>
          </rPr>
          <t>Account_Balance_MTD(acctdept: {Map!E312})</t>
        </r>
      </text>
    </comment>
    <comment ref="G222" authorId="0" shapeId="0" xr:uid="{B6429AEB-91AA-4898-B974-456F87B48514}">
      <text>
        <r>
          <rPr>
            <sz val="9"/>
            <color indexed="81"/>
            <rFont val="Tahoma"/>
            <family val="2"/>
          </rPr>
          <t>Account_Balance_MTD(acctdept: {Map!F312})</t>
        </r>
      </text>
    </comment>
    <comment ref="H222" authorId="0" shapeId="0" xr:uid="{93F1E92B-C7AE-40C7-867F-AAAAB45789E2}">
      <text>
        <r>
          <rPr>
            <sz val="9"/>
            <color indexed="81"/>
            <rFont val="Tahoma"/>
            <family val="2"/>
          </rPr>
          <t>Account_Balance_MTD(acctdept: {Map!G312})</t>
        </r>
      </text>
    </comment>
    <comment ref="I222" authorId="0" shapeId="0" xr:uid="{DD21E4FF-A69A-4925-ABAE-C63F83D909ED}">
      <text>
        <r>
          <rPr>
            <sz val="9"/>
            <color indexed="81"/>
            <rFont val="Tahoma"/>
            <family val="2"/>
          </rPr>
          <t>Account_Balance_MTD(acctdept: {Map!H312})</t>
        </r>
      </text>
    </comment>
    <comment ref="J222" authorId="0" shapeId="0" xr:uid="{910616C5-07BA-44FF-B2C6-4438918ECE3A}">
      <text>
        <r>
          <rPr>
            <sz val="9"/>
            <color indexed="81"/>
            <rFont val="Tahoma"/>
            <family val="2"/>
          </rPr>
          <t>Account_Balance_MTD(acctdept: {Map!I312})</t>
        </r>
      </text>
    </comment>
    <comment ref="K222" authorId="0" shapeId="0" xr:uid="{691F1290-6C37-49EA-B001-0ED48E2E3895}">
      <text>
        <r>
          <rPr>
            <sz val="9"/>
            <color indexed="81"/>
            <rFont val="Tahoma"/>
            <family val="2"/>
          </rPr>
          <t>Account_Balance_MTD(acctdept: {Map!J312})</t>
        </r>
      </text>
    </comment>
    <comment ref="L222" authorId="0" shapeId="0" xr:uid="{AE9D37B5-8204-4294-B8C5-381757D1B569}">
      <text>
        <r>
          <rPr>
            <sz val="9"/>
            <color indexed="81"/>
            <rFont val="Tahoma"/>
            <family val="2"/>
          </rPr>
          <t>Account_Balance_MTD(acctdept: {Map!K312})</t>
        </r>
      </text>
    </comment>
    <comment ref="M222" authorId="0" shapeId="0" xr:uid="{E33C0F01-A26D-4DC7-96BD-290C80053CEA}">
      <text>
        <r>
          <rPr>
            <sz val="9"/>
            <color indexed="81"/>
            <rFont val="Tahoma"/>
            <family val="2"/>
          </rPr>
          <t>Account_Balance_MTD(acctdept: {Map!L312})</t>
        </r>
      </text>
    </comment>
    <comment ref="D223" authorId="0" shapeId="0" xr:uid="{55583A7E-EA75-4D2F-AAE8-17A6713C8D61}">
      <text>
        <r>
          <rPr>
            <sz val="9"/>
            <color indexed="81"/>
            <rFont val="Tahoma"/>
            <family val="2"/>
          </rPr>
          <t>Account_Balance_MTD(acctdept: {Map!C313})</t>
        </r>
      </text>
    </comment>
    <comment ref="E223" authorId="0" shapeId="0" xr:uid="{6FCA2CD6-20FB-4A83-AEED-1BF8E276DCF2}">
      <text>
        <r>
          <rPr>
            <sz val="9"/>
            <color indexed="81"/>
            <rFont val="Tahoma"/>
            <family val="2"/>
          </rPr>
          <t>Account_Balance_MTD(acctdept: {Map!D313})</t>
        </r>
      </text>
    </comment>
    <comment ref="F223" authorId="0" shapeId="0" xr:uid="{C701792D-0ECD-4523-9B23-BD4B01678C44}">
      <text>
        <r>
          <rPr>
            <sz val="9"/>
            <color indexed="81"/>
            <rFont val="Tahoma"/>
            <family val="2"/>
          </rPr>
          <t>Account_Balance_MTD(acctdept: {Map!E313})</t>
        </r>
      </text>
    </comment>
    <comment ref="G223" authorId="0" shapeId="0" xr:uid="{33D106A8-EABC-4CFC-A960-2B929887044C}">
      <text>
        <r>
          <rPr>
            <sz val="9"/>
            <color indexed="81"/>
            <rFont val="Tahoma"/>
            <family val="2"/>
          </rPr>
          <t>Account_Balance_MTD(acctdept: {Map!F313})</t>
        </r>
      </text>
    </comment>
    <comment ref="H223" authorId="0" shapeId="0" xr:uid="{CFFCE2C4-A600-4253-B081-D3F435FB420A}">
      <text>
        <r>
          <rPr>
            <sz val="9"/>
            <color indexed="81"/>
            <rFont val="Tahoma"/>
            <family val="2"/>
          </rPr>
          <t>Account_Balance_MTD(acctdept: {Map!G313})</t>
        </r>
      </text>
    </comment>
    <comment ref="I223" authorId="0" shapeId="0" xr:uid="{4F106622-069A-43ED-9AF9-B5BD81DF1582}">
      <text>
        <r>
          <rPr>
            <sz val="9"/>
            <color indexed="81"/>
            <rFont val="Tahoma"/>
            <family val="2"/>
          </rPr>
          <t>Account_Balance_MTD(acctdept: {Map!H313})</t>
        </r>
      </text>
    </comment>
    <comment ref="J223" authorId="0" shapeId="0" xr:uid="{BA6AD95C-B349-4B83-97EF-D242352F96DB}">
      <text>
        <r>
          <rPr>
            <sz val="9"/>
            <color indexed="81"/>
            <rFont val="Tahoma"/>
            <family val="2"/>
          </rPr>
          <t>Account_Balance_MTD(acctdept: {Map!I313})</t>
        </r>
      </text>
    </comment>
    <comment ref="K223" authorId="0" shapeId="0" xr:uid="{381522F6-CCFD-4BCE-AF30-68A36179EAC6}">
      <text>
        <r>
          <rPr>
            <sz val="9"/>
            <color indexed="81"/>
            <rFont val="Tahoma"/>
            <family val="2"/>
          </rPr>
          <t>Account_Balance_MTD(acctdept: {Map!J313})</t>
        </r>
      </text>
    </comment>
    <comment ref="L223" authorId="0" shapeId="0" xr:uid="{682798F4-3734-4E27-B8D7-790ECE308A76}">
      <text>
        <r>
          <rPr>
            <sz val="9"/>
            <color indexed="81"/>
            <rFont val="Tahoma"/>
            <family val="2"/>
          </rPr>
          <t>Account_Balance_MTD(acctdept: {Map!K313})</t>
        </r>
      </text>
    </comment>
    <comment ref="M223" authorId="0" shapeId="0" xr:uid="{299F1596-0DAB-4E3F-A052-83924C7241AD}">
      <text>
        <r>
          <rPr>
            <sz val="9"/>
            <color indexed="81"/>
            <rFont val="Tahoma"/>
            <family val="2"/>
          </rPr>
          <t>Account_Balance_MTD(acctdept: {Map!L313})</t>
        </r>
      </text>
    </comment>
    <comment ref="D224" authorId="0" shapeId="0" xr:uid="{39843EFD-AF68-478A-A7F2-452097A28F08}">
      <text>
        <r>
          <rPr>
            <sz val="9"/>
            <color indexed="81"/>
            <rFont val="Tahoma"/>
            <family val="2"/>
          </rPr>
          <t>Account_Balance_MTD(acctdept: {Map!C314})</t>
        </r>
      </text>
    </comment>
    <comment ref="E224" authorId="0" shapeId="0" xr:uid="{BEA86C4F-F773-4FF9-A6C3-E684BBA4C0FF}">
      <text>
        <r>
          <rPr>
            <sz val="9"/>
            <color indexed="81"/>
            <rFont val="Tahoma"/>
            <family val="2"/>
          </rPr>
          <t>Account_Balance_MTD(acctdept: {Map!D314})</t>
        </r>
      </text>
    </comment>
    <comment ref="F224" authorId="0" shapeId="0" xr:uid="{804C5992-8DF6-484B-938B-D76D51B5C3E7}">
      <text>
        <r>
          <rPr>
            <sz val="9"/>
            <color indexed="81"/>
            <rFont val="Tahoma"/>
            <family val="2"/>
          </rPr>
          <t>Account_Balance_MTD(acctdept: {Map!E314})</t>
        </r>
      </text>
    </comment>
    <comment ref="G224" authorId="0" shapeId="0" xr:uid="{50B1A1FD-3CDB-4957-867E-9F957F8E0943}">
      <text>
        <r>
          <rPr>
            <sz val="9"/>
            <color indexed="81"/>
            <rFont val="Tahoma"/>
            <family val="2"/>
          </rPr>
          <t>Account_Balance_MTD(acctdept: {Map!F314})</t>
        </r>
      </text>
    </comment>
    <comment ref="H224" authorId="0" shapeId="0" xr:uid="{C0A6097A-9CE1-4D8E-A1C8-54F2E3D42A87}">
      <text>
        <r>
          <rPr>
            <sz val="9"/>
            <color indexed="81"/>
            <rFont val="Tahoma"/>
            <family val="2"/>
          </rPr>
          <t>Account_Balance_MTD(acctdept: {Map!G314})</t>
        </r>
      </text>
    </comment>
    <comment ref="I224" authorId="0" shapeId="0" xr:uid="{B7F5189D-15E1-4AB8-9FB4-D721FFFEE50B}">
      <text>
        <r>
          <rPr>
            <sz val="9"/>
            <color indexed="81"/>
            <rFont val="Tahoma"/>
            <family val="2"/>
          </rPr>
          <t>Account_Balance_MTD(acctdept: {Map!H314})</t>
        </r>
      </text>
    </comment>
    <comment ref="J224" authorId="0" shapeId="0" xr:uid="{77C1BDF9-F876-4667-9DDF-C63F420FB913}">
      <text>
        <r>
          <rPr>
            <sz val="9"/>
            <color indexed="81"/>
            <rFont val="Tahoma"/>
            <family val="2"/>
          </rPr>
          <t>Account_Balance_MTD(acctdept: {Map!I314})</t>
        </r>
      </text>
    </comment>
    <comment ref="K224" authorId="0" shapeId="0" xr:uid="{E2808C2A-D920-41C2-806B-2EB6ACB62513}">
      <text>
        <r>
          <rPr>
            <sz val="9"/>
            <color indexed="81"/>
            <rFont val="Tahoma"/>
            <family val="2"/>
          </rPr>
          <t>Account_Balance_MTD(acctdept: {Map!J314})</t>
        </r>
      </text>
    </comment>
    <comment ref="L224" authorId="0" shapeId="0" xr:uid="{6F1B0DAE-F430-4BAA-9D8A-DA52482097B1}">
      <text>
        <r>
          <rPr>
            <sz val="9"/>
            <color indexed="81"/>
            <rFont val="Tahoma"/>
            <family val="2"/>
          </rPr>
          <t>Account_Balance_MTD(acctdept: {Map!K314})</t>
        </r>
      </text>
    </comment>
    <comment ref="M224" authorId="0" shapeId="0" xr:uid="{D3143EBD-54B3-4196-A66F-F9DBDFF691B9}">
      <text>
        <r>
          <rPr>
            <sz val="9"/>
            <color indexed="81"/>
            <rFont val="Tahoma"/>
            <family val="2"/>
          </rPr>
          <t>Account_Balance_MTD(acctdept: {Map!L314})</t>
        </r>
      </text>
    </comment>
    <comment ref="D225" authorId="0" shapeId="0" xr:uid="{97D0EB71-452C-4CE6-9253-EF01799E5F73}">
      <text>
        <r>
          <rPr>
            <sz val="9"/>
            <color indexed="81"/>
            <rFont val="Tahoma"/>
            <family val="2"/>
          </rPr>
          <t>Account_Balance_MTD(acctdept: {Map!C315})</t>
        </r>
      </text>
    </comment>
    <comment ref="E225" authorId="0" shapeId="0" xr:uid="{E7CFABE1-2BFF-4EE3-87B8-C7CDB3844C41}">
      <text>
        <r>
          <rPr>
            <sz val="9"/>
            <color indexed="81"/>
            <rFont val="Tahoma"/>
            <family val="2"/>
          </rPr>
          <t>Account_Balance_MTD(acctdept: {Map!D315})</t>
        </r>
      </text>
    </comment>
    <comment ref="F225" authorId="0" shapeId="0" xr:uid="{ED3EEF4B-518B-4B80-BD94-6AFB984A7503}">
      <text>
        <r>
          <rPr>
            <sz val="9"/>
            <color indexed="81"/>
            <rFont val="Tahoma"/>
            <family val="2"/>
          </rPr>
          <t>Account_Balance_MTD(acctdept: {Map!E315})</t>
        </r>
      </text>
    </comment>
    <comment ref="G225" authorId="0" shapeId="0" xr:uid="{C8829C42-A9D1-41A8-A54E-8379891505A9}">
      <text>
        <r>
          <rPr>
            <sz val="9"/>
            <color indexed="81"/>
            <rFont val="Tahoma"/>
            <family val="2"/>
          </rPr>
          <t>Account_Balance_MTD(acctdept: {Map!F315})</t>
        </r>
      </text>
    </comment>
    <comment ref="H225" authorId="0" shapeId="0" xr:uid="{0B533526-4FC9-48D8-AE09-0568A35648DB}">
      <text>
        <r>
          <rPr>
            <sz val="9"/>
            <color indexed="81"/>
            <rFont val="Tahoma"/>
            <family val="2"/>
          </rPr>
          <t>Account_Balance_MTD(acctdept: {Map!G315})</t>
        </r>
      </text>
    </comment>
    <comment ref="I225" authorId="0" shapeId="0" xr:uid="{6146CC66-CD91-47BD-9768-7954DD1B1853}">
      <text>
        <r>
          <rPr>
            <sz val="9"/>
            <color indexed="81"/>
            <rFont val="Tahoma"/>
            <family val="2"/>
          </rPr>
          <t>Account_Balance_MTD(acctdept: {Map!H315})</t>
        </r>
      </text>
    </comment>
    <comment ref="J225" authorId="0" shapeId="0" xr:uid="{55B51D9D-3DFF-4B97-9EA6-EB8FFDEFD7E4}">
      <text>
        <r>
          <rPr>
            <sz val="9"/>
            <color indexed="81"/>
            <rFont val="Tahoma"/>
            <family val="2"/>
          </rPr>
          <t>Account_Balance_MTD(acctdept: {Map!I315})</t>
        </r>
      </text>
    </comment>
    <comment ref="K225" authorId="0" shapeId="0" xr:uid="{53395A3F-40D4-41EB-AC42-2F1438BD7339}">
      <text>
        <r>
          <rPr>
            <sz val="9"/>
            <color indexed="81"/>
            <rFont val="Tahoma"/>
            <family val="2"/>
          </rPr>
          <t>Account_Balance_MTD(acctdept: {Map!J315})</t>
        </r>
      </text>
    </comment>
    <comment ref="L225" authorId="0" shapeId="0" xr:uid="{78A3C39A-4BB9-42E6-876E-F6579E6B8022}">
      <text>
        <r>
          <rPr>
            <sz val="9"/>
            <color indexed="81"/>
            <rFont val="Tahoma"/>
            <family val="2"/>
          </rPr>
          <t>Account_Balance_MTD(acctdept: {Map!K315})</t>
        </r>
      </text>
    </comment>
    <comment ref="M225" authorId="0" shapeId="0" xr:uid="{09D3A74A-1278-4E1A-B99E-9979BA129F1C}">
      <text>
        <r>
          <rPr>
            <sz val="9"/>
            <color indexed="81"/>
            <rFont val="Tahoma"/>
            <family val="2"/>
          </rPr>
          <t>Account_Balance_MTD(acctdept: {Map!L315})</t>
        </r>
      </text>
    </comment>
    <comment ref="D226" authorId="0" shapeId="0" xr:uid="{DD491578-C79F-4A05-8687-326581E9E587}">
      <text>
        <r>
          <rPr>
            <sz val="9"/>
            <color indexed="81"/>
            <rFont val="Tahoma"/>
            <family val="2"/>
          </rPr>
          <t>Account_Balance_MTD(acctdept: {Map!C316})</t>
        </r>
      </text>
    </comment>
    <comment ref="E226" authorId="0" shapeId="0" xr:uid="{6B43CB23-6C09-4D40-A0C6-60C134CF953C}">
      <text>
        <r>
          <rPr>
            <sz val="9"/>
            <color indexed="81"/>
            <rFont val="Tahoma"/>
            <family val="2"/>
          </rPr>
          <t>Account_Balance_MTD(acctdept: {Map!D316})</t>
        </r>
      </text>
    </comment>
    <comment ref="F226" authorId="0" shapeId="0" xr:uid="{3006E642-E4C5-4385-B892-373E808C1D5C}">
      <text>
        <r>
          <rPr>
            <sz val="9"/>
            <color indexed="81"/>
            <rFont val="Tahoma"/>
            <family val="2"/>
          </rPr>
          <t>Account_Balance_MTD(acctdept: {Map!E316})</t>
        </r>
      </text>
    </comment>
    <comment ref="G226" authorId="0" shapeId="0" xr:uid="{F41D4292-1F26-45E6-862F-C1F017E86E56}">
      <text>
        <r>
          <rPr>
            <sz val="9"/>
            <color indexed="81"/>
            <rFont val="Tahoma"/>
            <family val="2"/>
          </rPr>
          <t>Account_Balance_MTD(acctdept: {Map!F316})</t>
        </r>
      </text>
    </comment>
    <comment ref="H226" authorId="0" shapeId="0" xr:uid="{D07F5DB8-56B5-47CD-82E8-A1CC2933A69E}">
      <text>
        <r>
          <rPr>
            <sz val="9"/>
            <color indexed="81"/>
            <rFont val="Tahoma"/>
            <family val="2"/>
          </rPr>
          <t>Account_Balance_MTD(acctdept: {Map!G316})</t>
        </r>
      </text>
    </comment>
    <comment ref="I226" authorId="0" shapeId="0" xr:uid="{112B003D-A3C7-4F26-91E2-845286172022}">
      <text>
        <r>
          <rPr>
            <sz val="9"/>
            <color indexed="81"/>
            <rFont val="Tahoma"/>
            <family val="2"/>
          </rPr>
          <t>Account_Balance_MTD(acctdept: {Map!H316})</t>
        </r>
      </text>
    </comment>
    <comment ref="J226" authorId="0" shapeId="0" xr:uid="{F1E367F4-0449-4BDE-B328-5ACB9764AEA4}">
      <text>
        <r>
          <rPr>
            <sz val="9"/>
            <color indexed="81"/>
            <rFont val="Tahoma"/>
            <family val="2"/>
          </rPr>
          <t>Account_Balance_MTD(acctdept: {Map!I316})</t>
        </r>
      </text>
    </comment>
    <comment ref="K226" authorId="0" shapeId="0" xr:uid="{AB9F8574-F5D2-4C19-AB3F-DD1D7430029F}">
      <text>
        <r>
          <rPr>
            <sz val="9"/>
            <color indexed="81"/>
            <rFont val="Tahoma"/>
            <family val="2"/>
          </rPr>
          <t>Account_Balance_MTD(acctdept: {Map!J316})</t>
        </r>
      </text>
    </comment>
    <comment ref="L226" authorId="0" shapeId="0" xr:uid="{877B21B6-7651-4C5C-BDA9-76A09D0BB06F}">
      <text>
        <r>
          <rPr>
            <sz val="9"/>
            <color indexed="81"/>
            <rFont val="Tahoma"/>
            <family val="2"/>
          </rPr>
          <t>Account_Balance_MTD(acctdept: {Map!K316})</t>
        </r>
      </text>
    </comment>
    <comment ref="M226" authorId="0" shapeId="0" xr:uid="{70B77665-4836-446F-BF0F-A85A8611223C}">
      <text>
        <r>
          <rPr>
            <sz val="9"/>
            <color indexed="81"/>
            <rFont val="Tahoma"/>
            <family val="2"/>
          </rPr>
          <t>Account_Balance_MTD(acctdept: {Map!L316})</t>
        </r>
      </text>
    </comment>
    <comment ref="D227" authorId="0" shapeId="0" xr:uid="{658A4BCC-9717-4595-AC52-F64600DB974A}">
      <text>
        <r>
          <rPr>
            <sz val="9"/>
            <color indexed="81"/>
            <rFont val="Tahoma"/>
            <family val="2"/>
          </rPr>
          <t>Account_Balance_MTD(acctdept: {Map!C317})</t>
        </r>
      </text>
    </comment>
    <comment ref="E227" authorId="0" shapeId="0" xr:uid="{16CD104C-C33E-41A4-8898-E16EFEEF0313}">
      <text>
        <r>
          <rPr>
            <sz val="9"/>
            <color indexed="81"/>
            <rFont val="Tahoma"/>
            <family val="2"/>
          </rPr>
          <t>Account_Balance_MTD(acctdept: {Map!D317})</t>
        </r>
      </text>
    </comment>
    <comment ref="F227" authorId="0" shapeId="0" xr:uid="{6F0AFA66-7725-497B-9F3E-B653066811FC}">
      <text>
        <r>
          <rPr>
            <sz val="9"/>
            <color indexed="81"/>
            <rFont val="Tahoma"/>
            <family val="2"/>
          </rPr>
          <t>Account_Balance_MTD(acctdept: {Map!E317})</t>
        </r>
      </text>
    </comment>
    <comment ref="G227" authorId="0" shapeId="0" xr:uid="{8E780E20-4BC5-4D55-BD80-85E61CCB36C9}">
      <text>
        <r>
          <rPr>
            <sz val="9"/>
            <color indexed="81"/>
            <rFont val="Tahoma"/>
            <family val="2"/>
          </rPr>
          <t>Account_Balance_MTD(acctdept: {Map!F317})</t>
        </r>
      </text>
    </comment>
    <comment ref="H227" authorId="0" shapeId="0" xr:uid="{B46B7329-9D29-4E85-A8AA-2DF10E7DB872}">
      <text>
        <r>
          <rPr>
            <sz val="9"/>
            <color indexed="81"/>
            <rFont val="Tahoma"/>
            <family val="2"/>
          </rPr>
          <t>Account_Balance_MTD(acctdept: {Map!G317})</t>
        </r>
      </text>
    </comment>
    <comment ref="I227" authorId="0" shapeId="0" xr:uid="{2D475492-A107-4427-B3CC-75D179115E45}">
      <text>
        <r>
          <rPr>
            <sz val="9"/>
            <color indexed="81"/>
            <rFont val="Tahoma"/>
            <family val="2"/>
          </rPr>
          <t>Account_Balance_MTD(acctdept: {Map!H317})</t>
        </r>
      </text>
    </comment>
    <comment ref="J227" authorId="0" shapeId="0" xr:uid="{12A5E7B7-1ED1-42A6-A67B-27D17D8C9764}">
      <text>
        <r>
          <rPr>
            <sz val="9"/>
            <color indexed="81"/>
            <rFont val="Tahoma"/>
            <family val="2"/>
          </rPr>
          <t>Account_Balance_MTD(acctdept: {Map!I317})</t>
        </r>
      </text>
    </comment>
    <comment ref="K227" authorId="0" shapeId="0" xr:uid="{2D7E6B71-90AD-4169-A83A-34ADB7FBC197}">
      <text>
        <r>
          <rPr>
            <sz val="9"/>
            <color indexed="81"/>
            <rFont val="Tahoma"/>
            <family val="2"/>
          </rPr>
          <t>Account_Balance_MTD(acctdept: {Map!J317})</t>
        </r>
      </text>
    </comment>
    <comment ref="L227" authorId="0" shapeId="0" xr:uid="{AA4D05F2-B3AE-4424-8EF0-D8FE88057897}">
      <text>
        <r>
          <rPr>
            <sz val="9"/>
            <color indexed="81"/>
            <rFont val="Tahoma"/>
            <family val="2"/>
          </rPr>
          <t>Account_Balance_MTD(acctdept: {Map!K317})</t>
        </r>
      </text>
    </comment>
    <comment ref="M227" authorId="0" shapeId="0" xr:uid="{6AADF70B-B536-4ABC-BB8A-34B45399658B}">
      <text>
        <r>
          <rPr>
            <sz val="9"/>
            <color indexed="81"/>
            <rFont val="Tahoma"/>
            <family val="2"/>
          </rPr>
          <t>Account_Balance_MTD(acctdept: {Map!L317})</t>
        </r>
      </text>
    </comment>
    <comment ref="D228" authorId="0" shapeId="0" xr:uid="{F14CB121-BD61-44BD-AA2B-20C91F0D7F06}">
      <text>
        <r>
          <rPr>
            <sz val="9"/>
            <color indexed="81"/>
            <rFont val="Tahoma"/>
            <family val="2"/>
          </rPr>
          <t>Account_Balance_MTD(acctdept: {Map!C318})</t>
        </r>
      </text>
    </comment>
    <comment ref="E228" authorId="0" shapeId="0" xr:uid="{5786B06E-7270-435B-A5EA-AB1272806BF8}">
      <text>
        <r>
          <rPr>
            <sz val="9"/>
            <color indexed="81"/>
            <rFont val="Tahoma"/>
            <family val="2"/>
          </rPr>
          <t>Account_Balance_MTD(acctdept: {Map!D318})</t>
        </r>
      </text>
    </comment>
    <comment ref="F228" authorId="0" shapeId="0" xr:uid="{33D5BB36-E977-446B-B71C-34BE47EAFF6D}">
      <text>
        <r>
          <rPr>
            <sz val="9"/>
            <color indexed="81"/>
            <rFont val="Tahoma"/>
            <family val="2"/>
          </rPr>
          <t>Account_Balance_MTD(acctdept: {Map!E318})</t>
        </r>
      </text>
    </comment>
    <comment ref="G228" authorId="0" shapeId="0" xr:uid="{7AC75F6E-E0D3-486D-B368-84CDB01F1C44}">
      <text>
        <r>
          <rPr>
            <sz val="9"/>
            <color indexed="81"/>
            <rFont val="Tahoma"/>
            <family val="2"/>
          </rPr>
          <t>Account_Balance_MTD(acctdept: {Map!F318})</t>
        </r>
      </text>
    </comment>
    <comment ref="H228" authorId="0" shapeId="0" xr:uid="{FA0DB3E7-090F-4975-9250-449FDF1ECD8D}">
      <text>
        <r>
          <rPr>
            <sz val="9"/>
            <color indexed="81"/>
            <rFont val="Tahoma"/>
            <family val="2"/>
          </rPr>
          <t>Account_Balance_MTD(acctdept: {Map!G318})</t>
        </r>
      </text>
    </comment>
    <comment ref="I228" authorId="0" shapeId="0" xr:uid="{79D197E2-095E-495C-8C0D-EAB0B96BCFDE}">
      <text>
        <r>
          <rPr>
            <sz val="9"/>
            <color indexed="81"/>
            <rFont val="Tahoma"/>
            <family val="2"/>
          </rPr>
          <t>Account_Balance_MTD(acctdept: {Map!H318})</t>
        </r>
      </text>
    </comment>
    <comment ref="J228" authorId="0" shapeId="0" xr:uid="{8917FDC0-F2DB-4587-9A34-3BE2F0C7DD45}">
      <text>
        <r>
          <rPr>
            <sz val="9"/>
            <color indexed="81"/>
            <rFont val="Tahoma"/>
            <family val="2"/>
          </rPr>
          <t>Account_Balance_MTD(acctdept: {Map!I318})</t>
        </r>
      </text>
    </comment>
    <comment ref="K228" authorId="0" shapeId="0" xr:uid="{746AB3DB-FB1D-4202-AE54-8AC4207A050A}">
      <text>
        <r>
          <rPr>
            <sz val="9"/>
            <color indexed="81"/>
            <rFont val="Tahoma"/>
            <family val="2"/>
          </rPr>
          <t>Account_Balance_MTD(acctdept: {Map!J318})</t>
        </r>
      </text>
    </comment>
    <comment ref="L228" authorId="0" shapeId="0" xr:uid="{24015A9E-743F-403E-973A-9B9A21392416}">
      <text>
        <r>
          <rPr>
            <sz val="9"/>
            <color indexed="81"/>
            <rFont val="Tahoma"/>
            <family val="2"/>
          </rPr>
          <t>Account_Balance_MTD(acctdept: {Map!K318})</t>
        </r>
      </text>
    </comment>
    <comment ref="M228" authorId="0" shapeId="0" xr:uid="{D607A4D4-801B-45D0-84AA-B006C2D70C01}">
      <text>
        <r>
          <rPr>
            <sz val="9"/>
            <color indexed="81"/>
            <rFont val="Tahoma"/>
            <family val="2"/>
          </rPr>
          <t>Account_Balance_MTD(acctdept: {Map!L318})</t>
        </r>
      </text>
    </comment>
    <comment ref="D229" authorId="0" shapeId="0" xr:uid="{5E7DDF1F-3C9E-4553-A2D6-6D5191CCE7BD}">
      <text>
        <r>
          <rPr>
            <sz val="9"/>
            <color indexed="81"/>
            <rFont val="Tahoma"/>
            <family val="2"/>
          </rPr>
          <t>Account_Balance_MTD(acctdept: {Map!C319})</t>
        </r>
      </text>
    </comment>
    <comment ref="E229" authorId="0" shapeId="0" xr:uid="{396924A5-F221-48ED-9AD3-B7B6B55A94F7}">
      <text>
        <r>
          <rPr>
            <sz val="9"/>
            <color indexed="81"/>
            <rFont val="Tahoma"/>
            <family val="2"/>
          </rPr>
          <t>Account_Balance_MTD(acctdept: {Map!D319})</t>
        </r>
      </text>
    </comment>
    <comment ref="F229" authorId="0" shapeId="0" xr:uid="{D7826A1C-A30A-448E-AD89-A197B6A370B6}">
      <text>
        <r>
          <rPr>
            <sz val="9"/>
            <color indexed="81"/>
            <rFont val="Tahoma"/>
            <family val="2"/>
          </rPr>
          <t>Account_Balance_MTD(acctdept: {Map!E319})</t>
        </r>
      </text>
    </comment>
    <comment ref="G229" authorId="0" shapeId="0" xr:uid="{0319D011-F28C-4400-ACD3-7865F24D347B}">
      <text>
        <r>
          <rPr>
            <sz val="9"/>
            <color indexed="81"/>
            <rFont val="Tahoma"/>
            <family val="2"/>
          </rPr>
          <t>Account_Balance_MTD(acctdept: {Map!F319})</t>
        </r>
      </text>
    </comment>
    <comment ref="H229" authorId="0" shapeId="0" xr:uid="{33E5D540-035F-49D9-BCCA-D04C5364EB3B}">
      <text>
        <r>
          <rPr>
            <sz val="9"/>
            <color indexed="81"/>
            <rFont val="Tahoma"/>
            <family val="2"/>
          </rPr>
          <t>Account_Balance_MTD(acctdept: {Map!G319})</t>
        </r>
      </text>
    </comment>
    <comment ref="I229" authorId="0" shapeId="0" xr:uid="{A1768B5C-5A58-42AD-9AD7-18689C9C2615}">
      <text>
        <r>
          <rPr>
            <sz val="9"/>
            <color indexed="81"/>
            <rFont val="Tahoma"/>
            <family val="2"/>
          </rPr>
          <t>Account_Balance_MTD(acctdept: {Map!H319})</t>
        </r>
      </text>
    </comment>
    <comment ref="J229" authorId="0" shapeId="0" xr:uid="{D08BB0F5-B7E8-420B-839C-314E6590D9AA}">
      <text>
        <r>
          <rPr>
            <sz val="9"/>
            <color indexed="81"/>
            <rFont val="Tahoma"/>
            <family val="2"/>
          </rPr>
          <t>Account_Balance_MTD(acctdept: {Map!I319})</t>
        </r>
      </text>
    </comment>
    <comment ref="K229" authorId="0" shapeId="0" xr:uid="{13E86AAA-C7C4-4EEC-9F61-1300884658C8}">
      <text>
        <r>
          <rPr>
            <sz val="9"/>
            <color indexed="81"/>
            <rFont val="Tahoma"/>
            <family val="2"/>
          </rPr>
          <t>Account_Balance_MTD(acctdept: {Map!J319})</t>
        </r>
      </text>
    </comment>
    <comment ref="L229" authorId="0" shapeId="0" xr:uid="{DDE92EE2-2636-4A4A-B1F2-05DABA5CD244}">
      <text>
        <r>
          <rPr>
            <sz val="9"/>
            <color indexed="81"/>
            <rFont val="Tahoma"/>
            <family val="2"/>
          </rPr>
          <t>Account_Balance_MTD(acctdept: {Map!K319})</t>
        </r>
      </text>
    </comment>
    <comment ref="M229" authorId="0" shapeId="0" xr:uid="{0F33A6EB-E290-4D72-A62D-DC2A9DFB5C62}">
      <text>
        <r>
          <rPr>
            <sz val="9"/>
            <color indexed="81"/>
            <rFont val="Tahoma"/>
            <family val="2"/>
          </rPr>
          <t>Account_Balance_MTD(acctdept: {Map!L319})</t>
        </r>
      </text>
    </comment>
    <comment ref="D230" authorId="0" shapeId="0" xr:uid="{1D1650DC-3BE2-4D13-9126-E65ABAAFC21D}">
      <text>
        <r>
          <rPr>
            <sz val="9"/>
            <color indexed="81"/>
            <rFont val="Tahoma"/>
            <family val="2"/>
          </rPr>
          <t>Account_Balance_MTD(acctdept: {Map!C320})</t>
        </r>
      </text>
    </comment>
    <comment ref="E230" authorId="0" shapeId="0" xr:uid="{4B93C461-0903-4C02-AF3E-2B1178B37560}">
      <text>
        <r>
          <rPr>
            <sz val="9"/>
            <color indexed="81"/>
            <rFont val="Tahoma"/>
            <family val="2"/>
          </rPr>
          <t>Account_Balance_MTD(acctdept: {Map!D320})</t>
        </r>
      </text>
    </comment>
    <comment ref="F230" authorId="0" shapeId="0" xr:uid="{AA67B259-940E-412B-A7F3-1E54532B6485}">
      <text>
        <r>
          <rPr>
            <sz val="9"/>
            <color indexed="81"/>
            <rFont val="Tahoma"/>
            <family val="2"/>
          </rPr>
          <t>Account_Balance_MTD(acctdept: {Map!E320})</t>
        </r>
      </text>
    </comment>
    <comment ref="G230" authorId="0" shapeId="0" xr:uid="{7F1F6F3B-CF64-40C7-B787-5CF51E40473B}">
      <text>
        <r>
          <rPr>
            <sz val="9"/>
            <color indexed="81"/>
            <rFont val="Tahoma"/>
            <family val="2"/>
          </rPr>
          <t>Account_Balance_MTD(acctdept: {Map!F320})</t>
        </r>
      </text>
    </comment>
    <comment ref="H230" authorId="0" shapeId="0" xr:uid="{88C6A492-831D-4E0D-B50B-9A0DD7B8C54E}">
      <text>
        <r>
          <rPr>
            <sz val="9"/>
            <color indexed="81"/>
            <rFont val="Tahoma"/>
            <family val="2"/>
          </rPr>
          <t>Account_Balance_MTD(acctdept: {Map!G320})</t>
        </r>
      </text>
    </comment>
    <comment ref="I230" authorId="0" shapeId="0" xr:uid="{0A0AAD37-C2B4-4911-8534-D3DDCB8DEF0D}">
      <text>
        <r>
          <rPr>
            <sz val="9"/>
            <color indexed="81"/>
            <rFont val="Tahoma"/>
            <family val="2"/>
          </rPr>
          <t>Account_Balance_MTD(acctdept: {Map!H320})</t>
        </r>
      </text>
    </comment>
    <comment ref="J230" authorId="0" shapeId="0" xr:uid="{EA74227E-69C8-4E02-B788-D07A43731CE2}">
      <text>
        <r>
          <rPr>
            <sz val="9"/>
            <color indexed="81"/>
            <rFont val="Tahoma"/>
            <family val="2"/>
          </rPr>
          <t>Account_Balance_MTD(acctdept: {Map!I320})</t>
        </r>
      </text>
    </comment>
    <comment ref="K230" authorId="0" shapeId="0" xr:uid="{2DCE3C0C-6161-4224-B68C-0CDAB11F6A75}">
      <text>
        <r>
          <rPr>
            <sz val="9"/>
            <color indexed="81"/>
            <rFont val="Tahoma"/>
            <family val="2"/>
          </rPr>
          <t>Account_Balance_MTD(acctdept: {Map!J320})</t>
        </r>
      </text>
    </comment>
    <comment ref="L230" authorId="0" shapeId="0" xr:uid="{F552881E-E15C-4891-8BBF-09DEB65F1FC2}">
      <text>
        <r>
          <rPr>
            <sz val="9"/>
            <color indexed="81"/>
            <rFont val="Tahoma"/>
            <family val="2"/>
          </rPr>
          <t>Account_Balance_MTD(acctdept: {Map!K320})</t>
        </r>
      </text>
    </comment>
    <comment ref="M230" authorId="0" shapeId="0" xr:uid="{F2D3980E-D6F2-4D5D-BFE9-3B1657FE0559}">
      <text>
        <r>
          <rPr>
            <sz val="9"/>
            <color indexed="81"/>
            <rFont val="Tahoma"/>
            <family val="2"/>
          </rPr>
          <t>Account_Balance_MTD(acctdept: {Map!L320})</t>
        </r>
      </text>
    </comment>
    <comment ref="D231" authorId="0" shapeId="0" xr:uid="{810C8F57-1158-4C46-8017-D39402E7BF7A}">
      <text>
        <r>
          <rPr>
            <sz val="9"/>
            <color indexed="81"/>
            <rFont val="Tahoma"/>
            <family val="2"/>
          </rPr>
          <t>Account_Balance_MTD(acctdept: {Map!C321})</t>
        </r>
      </text>
    </comment>
    <comment ref="E231" authorId="0" shapeId="0" xr:uid="{844864F0-0A9B-4D8B-995C-93EFB03036EA}">
      <text>
        <r>
          <rPr>
            <sz val="9"/>
            <color indexed="81"/>
            <rFont val="Tahoma"/>
            <family val="2"/>
          </rPr>
          <t>Account_Balance_MTD(acctdept: {Map!D321})</t>
        </r>
      </text>
    </comment>
    <comment ref="F231" authorId="0" shapeId="0" xr:uid="{A3298C5B-483C-4BE4-90ED-180F140E8531}">
      <text>
        <r>
          <rPr>
            <sz val="9"/>
            <color indexed="81"/>
            <rFont val="Tahoma"/>
            <family val="2"/>
          </rPr>
          <t>Account_Balance_MTD(acctdept: {Map!E321})</t>
        </r>
      </text>
    </comment>
    <comment ref="G231" authorId="0" shapeId="0" xr:uid="{683A2AF9-E866-43B8-AF57-8711F93AB0BF}">
      <text>
        <r>
          <rPr>
            <sz val="9"/>
            <color indexed="81"/>
            <rFont val="Tahoma"/>
            <family val="2"/>
          </rPr>
          <t>Account_Balance_MTD(acctdept: {Map!F321})</t>
        </r>
      </text>
    </comment>
    <comment ref="H231" authorId="0" shapeId="0" xr:uid="{47465E29-C9BE-4739-B7C4-40CB2D7E3940}">
      <text>
        <r>
          <rPr>
            <sz val="9"/>
            <color indexed="81"/>
            <rFont val="Tahoma"/>
            <family val="2"/>
          </rPr>
          <t>Account_Balance_MTD(acctdept: {Map!G321})</t>
        </r>
      </text>
    </comment>
    <comment ref="I231" authorId="0" shapeId="0" xr:uid="{08957755-1B01-499C-923F-D220D07BBACF}">
      <text>
        <r>
          <rPr>
            <sz val="9"/>
            <color indexed="81"/>
            <rFont val="Tahoma"/>
            <family val="2"/>
          </rPr>
          <t>Account_Balance_MTD(acctdept: {Map!H321})</t>
        </r>
      </text>
    </comment>
    <comment ref="J231" authorId="0" shapeId="0" xr:uid="{20F2F217-4677-4332-9021-3FE8E8871BDD}">
      <text>
        <r>
          <rPr>
            <sz val="9"/>
            <color indexed="81"/>
            <rFont val="Tahoma"/>
            <family val="2"/>
          </rPr>
          <t>Account_Balance_MTD(acctdept: {Map!I321})</t>
        </r>
      </text>
    </comment>
    <comment ref="K231" authorId="0" shapeId="0" xr:uid="{776478BB-2C12-4201-AF9F-2109A5EB77EE}">
      <text>
        <r>
          <rPr>
            <sz val="9"/>
            <color indexed="81"/>
            <rFont val="Tahoma"/>
            <family val="2"/>
          </rPr>
          <t>Account_Balance_MTD(acctdept: {Map!J321})</t>
        </r>
      </text>
    </comment>
    <comment ref="L231" authorId="0" shapeId="0" xr:uid="{22E095EE-85E7-4F97-B529-E8CB56771BAB}">
      <text>
        <r>
          <rPr>
            <sz val="9"/>
            <color indexed="81"/>
            <rFont val="Tahoma"/>
            <family val="2"/>
          </rPr>
          <t>Account_Balance_MTD(acctdept: {Map!K321})</t>
        </r>
      </text>
    </comment>
    <comment ref="M231" authorId="0" shapeId="0" xr:uid="{A3038C44-FD05-4CD2-86F1-2D5DE16CBA4E}">
      <text>
        <r>
          <rPr>
            <sz val="9"/>
            <color indexed="81"/>
            <rFont val="Tahoma"/>
            <family val="2"/>
          </rPr>
          <t>Account_Balance_MTD(acctdept: {Map!L321})</t>
        </r>
      </text>
    </comment>
    <comment ref="D232" authorId="0" shapeId="0" xr:uid="{84627619-007E-45EF-B00D-A6BC0AD2F051}">
      <text>
        <r>
          <rPr>
            <sz val="9"/>
            <color indexed="81"/>
            <rFont val="Tahoma"/>
            <family val="2"/>
          </rPr>
          <t>Account_Balance_MTD(acctdept: {Map!C322})</t>
        </r>
      </text>
    </comment>
    <comment ref="E232" authorId="0" shapeId="0" xr:uid="{4887EA13-A312-4B5C-8EC5-C19855D4D50A}">
      <text>
        <r>
          <rPr>
            <sz val="9"/>
            <color indexed="81"/>
            <rFont val="Tahoma"/>
            <family val="2"/>
          </rPr>
          <t>Account_Balance_MTD(acctdept: {Map!D322})</t>
        </r>
      </text>
    </comment>
    <comment ref="F232" authorId="0" shapeId="0" xr:uid="{E2F8BD40-7123-4E99-BCE5-6C749AC7F0A1}">
      <text>
        <r>
          <rPr>
            <sz val="9"/>
            <color indexed="81"/>
            <rFont val="Tahoma"/>
            <family val="2"/>
          </rPr>
          <t>Account_Balance_MTD(acctdept: {Map!E322})</t>
        </r>
      </text>
    </comment>
    <comment ref="G232" authorId="0" shapeId="0" xr:uid="{5B6A070C-8CEB-425D-B329-8173E262DE17}">
      <text>
        <r>
          <rPr>
            <sz val="9"/>
            <color indexed="81"/>
            <rFont val="Tahoma"/>
            <family val="2"/>
          </rPr>
          <t>Account_Balance_MTD(acctdept: {Map!F322})</t>
        </r>
      </text>
    </comment>
    <comment ref="H232" authorId="0" shapeId="0" xr:uid="{EB574DBF-5FBA-40E3-AEF9-805610DFDB1A}">
      <text>
        <r>
          <rPr>
            <sz val="9"/>
            <color indexed="81"/>
            <rFont val="Tahoma"/>
            <family val="2"/>
          </rPr>
          <t>Account_Balance_MTD(acctdept: {Map!G322})</t>
        </r>
      </text>
    </comment>
    <comment ref="I232" authorId="0" shapeId="0" xr:uid="{038771C8-A3DD-4529-866C-BC8FD4B6F0EA}">
      <text>
        <r>
          <rPr>
            <sz val="9"/>
            <color indexed="81"/>
            <rFont val="Tahoma"/>
            <family val="2"/>
          </rPr>
          <t>Account_Balance_MTD(acctdept: {Map!H322})</t>
        </r>
      </text>
    </comment>
    <comment ref="J232" authorId="0" shapeId="0" xr:uid="{C43DCD1C-7D25-41D3-8BB8-B7632A6875DC}">
      <text>
        <r>
          <rPr>
            <sz val="9"/>
            <color indexed="81"/>
            <rFont val="Tahoma"/>
            <family val="2"/>
          </rPr>
          <t>Account_Balance_MTD(acctdept: {Map!I322})</t>
        </r>
      </text>
    </comment>
    <comment ref="K232" authorId="0" shapeId="0" xr:uid="{DC1FB2E2-9EF0-4CA2-92A8-C516E2025942}">
      <text>
        <r>
          <rPr>
            <sz val="9"/>
            <color indexed="81"/>
            <rFont val="Tahoma"/>
            <family val="2"/>
          </rPr>
          <t>Account_Balance_MTD(acctdept: {Map!J322})</t>
        </r>
      </text>
    </comment>
    <comment ref="L232" authorId="0" shapeId="0" xr:uid="{CC2ED838-6821-44DE-BAF1-CCF0D383E618}">
      <text>
        <r>
          <rPr>
            <sz val="9"/>
            <color indexed="81"/>
            <rFont val="Tahoma"/>
            <family val="2"/>
          </rPr>
          <t>Account_Balance_MTD(acctdept: {Map!K322})</t>
        </r>
      </text>
    </comment>
    <comment ref="M232" authorId="0" shapeId="0" xr:uid="{55B3D6A4-E349-449F-81A7-BF12CBEA7CAD}">
      <text>
        <r>
          <rPr>
            <sz val="9"/>
            <color indexed="81"/>
            <rFont val="Tahoma"/>
            <family val="2"/>
          </rPr>
          <t>Account_Balance_MTD(acctdept: {Map!L322})</t>
        </r>
      </text>
    </comment>
    <comment ref="D233" authorId="0" shapeId="0" xr:uid="{85D3156D-69DB-43AB-BF1F-55A213A12664}">
      <text>
        <r>
          <rPr>
            <sz val="9"/>
            <color indexed="81"/>
            <rFont val="Tahoma"/>
            <family val="2"/>
          </rPr>
          <t>Account_Balance_MTD(acctdept: {Map!C323})</t>
        </r>
      </text>
    </comment>
    <comment ref="E233" authorId="0" shapeId="0" xr:uid="{69368258-89B5-4B3D-9A56-BE7D8BBDB13C}">
      <text>
        <r>
          <rPr>
            <sz val="9"/>
            <color indexed="81"/>
            <rFont val="Tahoma"/>
            <family val="2"/>
          </rPr>
          <t>Account_Balance_MTD(acctdept: {Map!D323})</t>
        </r>
      </text>
    </comment>
    <comment ref="F233" authorId="0" shapeId="0" xr:uid="{F81263C3-6E6D-4973-8D1C-D08E853F9D87}">
      <text>
        <r>
          <rPr>
            <sz val="9"/>
            <color indexed="81"/>
            <rFont val="Tahoma"/>
            <family val="2"/>
          </rPr>
          <t>Account_Balance_MTD(acctdept: {Map!E323})</t>
        </r>
      </text>
    </comment>
    <comment ref="G233" authorId="0" shapeId="0" xr:uid="{89E38323-3B86-473C-AB3B-0B3F1D5DFD61}">
      <text>
        <r>
          <rPr>
            <sz val="9"/>
            <color indexed="81"/>
            <rFont val="Tahoma"/>
            <family val="2"/>
          </rPr>
          <t>Account_Balance_MTD(acctdept: {Map!F323})</t>
        </r>
      </text>
    </comment>
    <comment ref="H233" authorId="0" shapeId="0" xr:uid="{D8E60674-AEFE-421A-9764-F8D74AC64F7B}">
      <text>
        <r>
          <rPr>
            <sz val="9"/>
            <color indexed="81"/>
            <rFont val="Tahoma"/>
            <family val="2"/>
          </rPr>
          <t>Account_Balance_MTD(acctdept: {Map!G323})</t>
        </r>
      </text>
    </comment>
    <comment ref="I233" authorId="0" shapeId="0" xr:uid="{9D7D1BD9-4E4E-4845-949F-25BC9469FDDB}">
      <text>
        <r>
          <rPr>
            <sz val="9"/>
            <color indexed="81"/>
            <rFont val="Tahoma"/>
            <family val="2"/>
          </rPr>
          <t>Account_Balance_MTD(acctdept: {Map!H323})</t>
        </r>
      </text>
    </comment>
    <comment ref="J233" authorId="0" shapeId="0" xr:uid="{C60E822F-ADDD-425D-9D1A-846949B01180}">
      <text>
        <r>
          <rPr>
            <sz val="9"/>
            <color indexed="81"/>
            <rFont val="Tahoma"/>
            <family val="2"/>
          </rPr>
          <t>Account_Balance_MTD(acctdept: {Map!I323})</t>
        </r>
      </text>
    </comment>
    <comment ref="K233" authorId="0" shapeId="0" xr:uid="{2FA8D4F4-C3E3-45A3-8149-93E70B497CA6}">
      <text>
        <r>
          <rPr>
            <sz val="9"/>
            <color indexed="81"/>
            <rFont val="Tahoma"/>
            <family val="2"/>
          </rPr>
          <t>Account_Balance_MTD(acctdept: {Map!J323})</t>
        </r>
      </text>
    </comment>
    <comment ref="L233" authorId="0" shapeId="0" xr:uid="{955B310F-E2A8-49CA-9F58-6473FDC4DE9B}">
      <text>
        <r>
          <rPr>
            <sz val="9"/>
            <color indexed="81"/>
            <rFont val="Tahoma"/>
            <family val="2"/>
          </rPr>
          <t>Account_Balance_MTD(acctdept: {Map!K323})</t>
        </r>
      </text>
    </comment>
    <comment ref="M233" authorId="0" shapeId="0" xr:uid="{9B335793-2E77-4BB1-9ED7-9152CC7BB343}">
      <text>
        <r>
          <rPr>
            <sz val="9"/>
            <color indexed="81"/>
            <rFont val="Tahoma"/>
            <family val="2"/>
          </rPr>
          <t>Account_Balance_MTD(acctdept: {Map!L323})</t>
        </r>
      </text>
    </comment>
    <comment ref="D234" authorId="0" shapeId="0" xr:uid="{976C8199-2EF7-4A19-B7B9-75FB26C46746}">
      <text>
        <r>
          <rPr>
            <sz val="9"/>
            <color indexed="81"/>
            <rFont val="Tahoma"/>
            <family val="2"/>
          </rPr>
          <t>Account_Balance_MTD(acctdept: {Map!C324})</t>
        </r>
      </text>
    </comment>
    <comment ref="E234" authorId="0" shapeId="0" xr:uid="{510EB25A-6117-49A5-91C2-92779182DE80}">
      <text>
        <r>
          <rPr>
            <sz val="9"/>
            <color indexed="81"/>
            <rFont val="Tahoma"/>
            <family val="2"/>
          </rPr>
          <t>Account_Balance_MTD(acctdept: {Map!D324})</t>
        </r>
      </text>
    </comment>
    <comment ref="F234" authorId="0" shapeId="0" xr:uid="{0F5705F4-B52C-4FDE-95D6-D3FCC3BA7C24}">
      <text>
        <r>
          <rPr>
            <sz val="9"/>
            <color indexed="81"/>
            <rFont val="Tahoma"/>
            <family val="2"/>
          </rPr>
          <t>Account_Balance_MTD(acctdept: {Map!E324})</t>
        </r>
      </text>
    </comment>
    <comment ref="G234" authorId="0" shapeId="0" xr:uid="{A336D7EE-4EC6-453A-B12F-C861F60A10EB}">
      <text>
        <r>
          <rPr>
            <sz val="9"/>
            <color indexed="81"/>
            <rFont val="Tahoma"/>
            <family val="2"/>
          </rPr>
          <t>Account_Balance_MTD(acctdept: {Map!F324})</t>
        </r>
      </text>
    </comment>
    <comment ref="H234" authorId="0" shapeId="0" xr:uid="{5133CDB6-A6BE-46D6-BF3D-AB294444DBCE}">
      <text>
        <r>
          <rPr>
            <sz val="9"/>
            <color indexed="81"/>
            <rFont val="Tahoma"/>
            <family val="2"/>
          </rPr>
          <t>Account_Balance_MTD(acctdept: {Map!G324})</t>
        </r>
      </text>
    </comment>
    <comment ref="I234" authorId="0" shapeId="0" xr:uid="{8206EDDC-187C-4724-9A15-35C44FCCDEA7}">
      <text>
        <r>
          <rPr>
            <sz val="9"/>
            <color indexed="81"/>
            <rFont val="Tahoma"/>
            <family val="2"/>
          </rPr>
          <t>Account_Balance_MTD(acctdept: {Map!H324})</t>
        </r>
      </text>
    </comment>
    <comment ref="J234" authorId="0" shapeId="0" xr:uid="{4671E63E-CA91-42E6-AE31-B90852414D2F}">
      <text>
        <r>
          <rPr>
            <sz val="9"/>
            <color indexed="81"/>
            <rFont val="Tahoma"/>
            <family val="2"/>
          </rPr>
          <t>Account_Balance_MTD(acctdept: {Map!I324})</t>
        </r>
      </text>
    </comment>
    <comment ref="K234" authorId="0" shapeId="0" xr:uid="{80C8005E-9915-4509-8602-274FE29C21C8}">
      <text>
        <r>
          <rPr>
            <sz val="9"/>
            <color indexed="81"/>
            <rFont val="Tahoma"/>
            <family val="2"/>
          </rPr>
          <t>Account_Balance_MTD(acctdept: {Map!J324})</t>
        </r>
      </text>
    </comment>
    <comment ref="L234" authorId="0" shapeId="0" xr:uid="{62AB85D2-11AA-4376-88A7-4C573783F5FA}">
      <text>
        <r>
          <rPr>
            <sz val="9"/>
            <color indexed="81"/>
            <rFont val="Tahoma"/>
            <family val="2"/>
          </rPr>
          <t>Account_Balance_MTD(acctdept: {Map!K324})</t>
        </r>
      </text>
    </comment>
    <comment ref="M234" authorId="0" shapeId="0" xr:uid="{1288B1D4-4AAF-4831-A69E-3E904C096129}">
      <text>
        <r>
          <rPr>
            <sz val="9"/>
            <color indexed="81"/>
            <rFont val="Tahoma"/>
            <family val="2"/>
          </rPr>
          <t>Account_Balance_MTD(acctdept: {Map!L324})</t>
        </r>
      </text>
    </comment>
    <comment ref="D235" authorId="0" shapeId="0" xr:uid="{C4EBE2AE-5BCE-4F53-9F82-F6B66418D284}">
      <text>
        <r>
          <rPr>
            <sz val="9"/>
            <color indexed="81"/>
            <rFont val="Tahoma"/>
            <family val="2"/>
          </rPr>
          <t>Account_Balance_MTD(acctdept: {Map!C325})</t>
        </r>
      </text>
    </comment>
    <comment ref="E235" authorId="0" shapeId="0" xr:uid="{30A282B2-3021-4F6E-8248-3641BC4A0D90}">
      <text>
        <r>
          <rPr>
            <sz val="9"/>
            <color indexed="81"/>
            <rFont val="Tahoma"/>
            <family val="2"/>
          </rPr>
          <t>Account_Balance_MTD(acctdept: {Map!D325})</t>
        </r>
      </text>
    </comment>
    <comment ref="F235" authorId="0" shapeId="0" xr:uid="{65FBE0EB-2E34-46E4-8E54-5500ABBFB437}">
      <text>
        <r>
          <rPr>
            <sz val="9"/>
            <color indexed="81"/>
            <rFont val="Tahoma"/>
            <family val="2"/>
          </rPr>
          <t>Account_Balance_MTD(acctdept: {Map!E325})</t>
        </r>
      </text>
    </comment>
    <comment ref="G235" authorId="0" shapeId="0" xr:uid="{3526DEE5-0AD8-4DE8-8A32-7DB9CB418842}">
      <text>
        <r>
          <rPr>
            <sz val="9"/>
            <color indexed="81"/>
            <rFont val="Tahoma"/>
            <family val="2"/>
          </rPr>
          <t>Account_Balance_MTD(acctdept: {Map!F325})</t>
        </r>
      </text>
    </comment>
    <comment ref="H235" authorId="0" shapeId="0" xr:uid="{3C7AB624-809B-44DA-9C62-A2A069BD8F2A}">
      <text>
        <r>
          <rPr>
            <sz val="9"/>
            <color indexed="81"/>
            <rFont val="Tahoma"/>
            <family val="2"/>
          </rPr>
          <t>Account_Balance_MTD(acctdept: {Map!G325})</t>
        </r>
      </text>
    </comment>
    <comment ref="I235" authorId="0" shapeId="0" xr:uid="{18E39739-7D62-49ED-BAD0-C0D069B78387}">
      <text>
        <r>
          <rPr>
            <sz val="9"/>
            <color indexed="81"/>
            <rFont val="Tahoma"/>
            <family val="2"/>
          </rPr>
          <t>Account_Balance_MTD(acctdept: {Map!H325})</t>
        </r>
      </text>
    </comment>
    <comment ref="J235" authorId="0" shapeId="0" xr:uid="{ACD1D7E9-FCD4-4E60-9034-9710A3460AFD}">
      <text>
        <r>
          <rPr>
            <sz val="9"/>
            <color indexed="81"/>
            <rFont val="Tahoma"/>
            <family val="2"/>
          </rPr>
          <t>Account_Balance_MTD(acctdept: {Map!I325})</t>
        </r>
      </text>
    </comment>
    <comment ref="K235" authorId="0" shapeId="0" xr:uid="{510EDDB4-D2D0-4742-9516-AE1E322AECFB}">
      <text>
        <r>
          <rPr>
            <sz val="9"/>
            <color indexed="81"/>
            <rFont val="Tahoma"/>
            <family val="2"/>
          </rPr>
          <t>Account_Balance_MTD(acctdept: {Map!J325})</t>
        </r>
      </text>
    </comment>
    <comment ref="L235" authorId="0" shapeId="0" xr:uid="{2BA6B29A-D0E8-4785-8AE3-04C5BA8A4253}">
      <text>
        <r>
          <rPr>
            <sz val="9"/>
            <color indexed="81"/>
            <rFont val="Tahoma"/>
            <family val="2"/>
          </rPr>
          <t>Account_Balance_MTD(acctdept: {Map!K325})</t>
        </r>
      </text>
    </comment>
    <comment ref="M235" authorId="0" shapeId="0" xr:uid="{BC843574-3D6E-4FF8-8808-699730937402}">
      <text>
        <r>
          <rPr>
            <sz val="9"/>
            <color indexed="81"/>
            <rFont val="Tahoma"/>
            <family val="2"/>
          </rPr>
          <t>Account_Balance_MTD(acctdept: {Map!L325})</t>
        </r>
      </text>
    </comment>
    <comment ref="D236" authorId="0" shapeId="0" xr:uid="{55731BAA-4CAA-4DC4-83A4-4C73B7527A0A}">
      <text>
        <r>
          <rPr>
            <sz val="9"/>
            <color indexed="81"/>
            <rFont val="Tahoma"/>
            <family val="2"/>
          </rPr>
          <t>Account_Balance_MTD(acctdept: {Map!C326})</t>
        </r>
      </text>
    </comment>
    <comment ref="E236" authorId="0" shapeId="0" xr:uid="{281F2F43-4148-43B0-A4DB-E7796C862075}">
      <text>
        <r>
          <rPr>
            <sz val="9"/>
            <color indexed="81"/>
            <rFont val="Tahoma"/>
            <family val="2"/>
          </rPr>
          <t>Account_Balance_MTD(acctdept: {Map!D326})</t>
        </r>
      </text>
    </comment>
    <comment ref="F236" authorId="0" shapeId="0" xr:uid="{3DDAD31C-3500-4C50-B9AF-B554B01B1657}">
      <text>
        <r>
          <rPr>
            <sz val="9"/>
            <color indexed="81"/>
            <rFont val="Tahoma"/>
            <family val="2"/>
          </rPr>
          <t>Account_Balance_MTD(acctdept: {Map!E326})</t>
        </r>
      </text>
    </comment>
    <comment ref="G236" authorId="0" shapeId="0" xr:uid="{FF1E8478-9701-496E-8E53-86ED3C8CC449}">
      <text>
        <r>
          <rPr>
            <sz val="9"/>
            <color indexed="81"/>
            <rFont val="Tahoma"/>
            <family val="2"/>
          </rPr>
          <t>Account_Balance_MTD(acctdept: {Map!F326})</t>
        </r>
      </text>
    </comment>
    <comment ref="H236" authorId="0" shapeId="0" xr:uid="{D195EF0B-0CAE-4245-9CC0-AD78F622CA99}">
      <text>
        <r>
          <rPr>
            <sz val="9"/>
            <color indexed="81"/>
            <rFont val="Tahoma"/>
            <family val="2"/>
          </rPr>
          <t>Account_Balance_MTD(acctdept: {Map!G326})</t>
        </r>
      </text>
    </comment>
    <comment ref="I236" authorId="0" shapeId="0" xr:uid="{153349F1-F228-4B26-A6F4-7A0D6D01D2D9}">
      <text>
        <r>
          <rPr>
            <sz val="9"/>
            <color indexed="81"/>
            <rFont val="Tahoma"/>
            <family val="2"/>
          </rPr>
          <t>Account_Balance_MTD(acctdept: {Map!H326})</t>
        </r>
      </text>
    </comment>
    <comment ref="J236" authorId="0" shapeId="0" xr:uid="{DF9FE2B7-1CDD-4C29-8E2C-040E66131616}">
      <text>
        <r>
          <rPr>
            <sz val="9"/>
            <color indexed="81"/>
            <rFont val="Tahoma"/>
            <family val="2"/>
          </rPr>
          <t>Account_Balance_MTD(acctdept: {Map!I326})</t>
        </r>
      </text>
    </comment>
    <comment ref="K236" authorId="0" shapeId="0" xr:uid="{B56B64AE-46E9-4F7D-BECB-9D19D07B6EFB}">
      <text>
        <r>
          <rPr>
            <sz val="9"/>
            <color indexed="81"/>
            <rFont val="Tahoma"/>
            <family val="2"/>
          </rPr>
          <t>Account_Balance_MTD(acctdept: {Map!J326})</t>
        </r>
      </text>
    </comment>
    <comment ref="L236" authorId="0" shapeId="0" xr:uid="{ECD2C2BE-F904-46CE-8A51-30DE5658C270}">
      <text>
        <r>
          <rPr>
            <sz val="9"/>
            <color indexed="81"/>
            <rFont val="Tahoma"/>
            <family val="2"/>
          </rPr>
          <t>Account_Balance_MTD(acctdept: {Map!K326})</t>
        </r>
      </text>
    </comment>
    <comment ref="M236" authorId="0" shapeId="0" xr:uid="{DDEFD994-6648-4314-B25A-C3D186B937E4}">
      <text>
        <r>
          <rPr>
            <sz val="9"/>
            <color indexed="81"/>
            <rFont val="Tahoma"/>
            <family val="2"/>
          </rPr>
          <t>Account_Balance_MTD(acctdept: {Map!L326})</t>
        </r>
      </text>
    </comment>
    <comment ref="D237" authorId="0" shapeId="0" xr:uid="{1415A534-F392-4550-969D-576AAE99A0D4}">
      <text>
        <r>
          <rPr>
            <sz val="9"/>
            <color indexed="81"/>
            <rFont val="Tahoma"/>
            <family val="2"/>
          </rPr>
          <t>Account_Balance_MTD(acctdept: {Map!C327})</t>
        </r>
      </text>
    </comment>
    <comment ref="E237" authorId="0" shapeId="0" xr:uid="{25A3AC1C-9C5C-4243-8EB1-BCB761F7CB99}">
      <text>
        <r>
          <rPr>
            <sz val="9"/>
            <color indexed="81"/>
            <rFont val="Tahoma"/>
            <family val="2"/>
          </rPr>
          <t>Account_Balance_MTD(acctdept: {Map!D327})</t>
        </r>
      </text>
    </comment>
    <comment ref="F237" authorId="0" shapeId="0" xr:uid="{F96AD6B2-0254-47E7-85BC-8D9324DA862D}">
      <text>
        <r>
          <rPr>
            <sz val="9"/>
            <color indexed="81"/>
            <rFont val="Tahoma"/>
            <family val="2"/>
          </rPr>
          <t>Account_Balance_MTD(acctdept: {Map!E327})</t>
        </r>
      </text>
    </comment>
    <comment ref="G237" authorId="0" shapeId="0" xr:uid="{DCBF3CCD-32A4-45B4-A637-A6DD2BED9DD9}">
      <text>
        <r>
          <rPr>
            <sz val="9"/>
            <color indexed="81"/>
            <rFont val="Tahoma"/>
            <family val="2"/>
          </rPr>
          <t>Account_Balance_MTD(acctdept: {Map!F327})</t>
        </r>
      </text>
    </comment>
    <comment ref="H237" authorId="0" shapeId="0" xr:uid="{AE934E1B-8345-41A5-8FEA-9980FABDBE11}">
      <text>
        <r>
          <rPr>
            <sz val="9"/>
            <color indexed="81"/>
            <rFont val="Tahoma"/>
            <family val="2"/>
          </rPr>
          <t>Account_Balance_MTD(acctdept: {Map!G327})</t>
        </r>
      </text>
    </comment>
    <comment ref="I237" authorId="0" shapeId="0" xr:uid="{037356FD-AB61-4CAA-B49F-B74BA7BC4EE5}">
      <text>
        <r>
          <rPr>
            <sz val="9"/>
            <color indexed="81"/>
            <rFont val="Tahoma"/>
            <family val="2"/>
          </rPr>
          <t>Account_Balance_MTD(acctdept: {Map!H327})</t>
        </r>
      </text>
    </comment>
    <comment ref="J237" authorId="0" shapeId="0" xr:uid="{42FC9906-B396-4696-9672-D78BCE3BD3D9}">
      <text>
        <r>
          <rPr>
            <sz val="9"/>
            <color indexed="81"/>
            <rFont val="Tahoma"/>
            <family val="2"/>
          </rPr>
          <t>Account_Balance_MTD(acctdept: {Map!I327})</t>
        </r>
      </text>
    </comment>
    <comment ref="K237" authorId="0" shapeId="0" xr:uid="{96B1C49F-8136-443E-A2A5-0A61AA6515CF}">
      <text>
        <r>
          <rPr>
            <sz val="9"/>
            <color indexed="81"/>
            <rFont val="Tahoma"/>
            <family val="2"/>
          </rPr>
          <t>Account_Balance_MTD(acctdept: {Map!J327})</t>
        </r>
      </text>
    </comment>
    <comment ref="L237" authorId="0" shapeId="0" xr:uid="{BB44FB24-BB5F-4E8B-870C-26CF6B06F371}">
      <text>
        <r>
          <rPr>
            <sz val="9"/>
            <color indexed="81"/>
            <rFont val="Tahoma"/>
            <family val="2"/>
          </rPr>
          <t>Account_Balance_MTD(acctdept: {Map!K327})</t>
        </r>
      </text>
    </comment>
    <comment ref="M237" authorId="0" shapeId="0" xr:uid="{C1B33F3F-0C9D-465D-BB98-65F451D57A49}">
      <text>
        <r>
          <rPr>
            <sz val="9"/>
            <color indexed="81"/>
            <rFont val="Tahoma"/>
            <family val="2"/>
          </rPr>
          <t>Account_Balance_MTD(acctdept: {Map!L327})</t>
        </r>
      </text>
    </comment>
    <comment ref="D238" authorId="0" shapeId="0" xr:uid="{901E4055-A4FD-40CF-A922-66EBB0171554}">
      <text>
        <r>
          <rPr>
            <sz val="9"/>
            <color indexed="81"/>
            <rFont val="Tahoma"/>
            <family val="2"/>
          </rPr>
          <t>Account_Balance_MTD(acctdept: {Map!C328})</t>
        </r>
      </text>
    </comment>
    <comment ref="E238" authorId="0" shapeId="0" xr:uid="{710931BD-5141-4589-8D57-950415B46509}">
      <text>
        <r>
          <rPr>
            <sz val="9"/>
            <color indexed="81"/>
            <rFont val="Tahoma"/>
            <family val="2"/>
          </rPr>
          <t>Account_Balance_MTD(acctdept: {Map!D328})</t>
        </r>
      </text>
    </comment>
    <comment ref="F238" authorId="0" shapeId="0" xr:uid="{40B16EC6-8B2A-4589-8765-14134B0CCC12}">
      <text>
        <r>
          <rPr>
            <sz val="9"/>
            <color indexed="81"/>
            <rFont val="Tahoma"/>
            <family val="2"/>
          </rPr>
          <t>Account_Balance_MTD(acctdept: {Map!E328})</t>
        </r>
      </text>
    </comment>
    <comment ref="G238" authorId="0" shapeId="0" xr:uid="{1445F698-604B-45B1-98D0-1F0F06663797}">
      <text>
        <r>
          <rPr>
            <sz val="9"/>
            <color indexed="81"/>
            <rFont val="Tahoma"/>
            <family val="2"/>
          </rPr>
          <t>Account_Balance_MTD(acctdept: {Map!F328})</t>
        </r>
      </text>
    </comment>
    <comment ref="H238" authorId="0" shapeId="0" xr:uid="{BBAE2E88-C15C-4CAD-BF74-B428DF842AB3}">
      <text>
        <r>
          <rPr>
            <sz val="9"/>
            <color indexed="81"/>
            <rFont val="Tahoma"/>
            <family val="2"/>
          </rPr>
          <t>Account_Balance_MTD(acctdept: {Map!G328})</t>
        </r>
      </text>
    </comment>
    <comment ref="I238" authorId="0" shapeId="0" xr:uid="{F03D578E-F2D9-4D62-A77D-C52DB93A9253}">
      <text>
        <r>
          <rPr>
            <sz val="9"/>
            <color indexed="81"/>
            <rFont val="Tahoma"/>
            <family val="2"/>
          </rPr>
          <t>Account_Balance_MTD(acctdept: {Map!H328})</t>
        </r>
      </text>
    </comment>
    <comment ref="J238" authorId="0" shapeId="0" xr:uid="{4658546D-89E8-42BF-810E-DB528AB5AD3B}">
      <text>
        <r>
          <rPr>
            <sz val="9"/>
            <color indexed="81"/>
            <rFont val="Tahoma"/>
            <family val="2"/>
          </rPr>
          <t>Account_Balance_MTD(acctdept: {Map!I328})</t>
        </r>
      </text>
    </comment>
    <comment ref="K238" authorId="0" shapeId="0" xr:uid="{32D6BECF-7F3F-46BE-82FA-A19B64ABC982}">
      <text>
        <r>
          <rPr>
            <sz val="9"/>
            <color indexed="81"/>
            <rFont val="Tahoma"/>
            <family val="2"/>
          </rPr>
          <t>Account_Balance_MTD(acctdept: {Map!J328})</t>
        </r>
      </text>
    </comment>
    <comment ref="L238" authorId="0" shapeId="0" xr:uid="{0332CC13-7656-4337-A59F-DFA01D69403A}">
      <text>
        <r>
          <rPr>
            <sz val="9"/>
            <color indexed="81"/>
            <rFont val="Tahoma"/>
            <family val="2"/>
          </rPr>
          <t>Account_Balance_MTD(acctdept: {Map!K328})</t>
        </r>
      </text>
    </comment>
    <comment ref="M238" authorId="0" shapeId="0" xr:uid="{B2E3E0D8-3AB2-4CFD-897C-E1A5374BD89A}">
      <text>
        <r>
          <rPr>
            <sz val="9"/>
            <color indexed="81"/>
            <rFont val="Tahoma"/>
            <family val="2"/>
          </rPr>
          <t>Account_Balance_MTD(acctdept: {Map!L328})</t>
        </r>
      </text>
    </comment>
    <comment ref="D239" authorId="0" shapeId="0" xr:uid="{BCBFC3CA-EAF5-4301-957D-3B320E0D3D21}">
      <text>
        <r>
          <rPr>
            <sz val="9"/>
            <color indexed="81"/>
            <rFont val="Tahoma"/>
            <family val="2"/>
          </rPr>
          <t>Account_Balance_MTD(acctdept: {Map!C329})</t>
        </r>
      </text>
    </comment>
    <comment ref="E239" authorId="0" shapeId="0" xr:uid="{A6736B68-B80B-4DBD-8F11-EB285460F222}">
      <text>
        <r>
          <rPr>
            <sz val="9"/>
            <color indexed="81"/>
            <rFont val="Tahoma"/>
            <family val="2"/>
          </rPr>
          <t>Account_Balance_MTD(acctdept: {Map!D329})</t>
        </r>
      </text>
    </comment>
    <comment ref="F239" authorId="0" shapeId="0" xr:uid="{F48DF2F3-B28B-417D-8852-F93EFFD5DB63}">
      <text>
        <r>
          <rPr>
            <sz val="9"/>
            <color indexed="81"/>
            <rFont val="Tahoma"/>
            <family val="2"/>
          </rPr>
          <t>Account_Balance_MTD(acctdept: {Map!E329})</t>
        </r>
      </text>
    </comment>
    <comment ref="G239" authorId="0" shapeId="0" xr:uid="{7C25B20F-C533-4F87-BDB4-76DD27413E5A}">
      <text>
        <r>
          <rPr>
            <sz val="9"/>
            <color indexed="81"/>
            <rFont val="Tahoma"/>
            <family val="2"/>
          </rPr>
          <t>Account_Balance_MTD(acctdept: {Map!F329})</t>
        </r>
      </text>
    </comment>
    <comment ref="H239" authorId="0" shapeId="0" xr:uid="{1E94BB80-43A9-471C-B825-2296E96C2211}">
      <text>
        <r>
          <rPr>
            <sz val="9"/>
            <color indexed="81"/>
            <rFont val="Tahoma"/>
            <family val="2"/>
          </rPr>
          <t>Account_Balance_MTD(acctdept: {Map!G329})</t>
        </r>
      </text>
    </comment>
    <comment ref="I239" authorId="0" shapeId="0" xr:uid="{FDCFD5B4-0648-423B-AC2B-6AAC99E7709F}">
      <text>
        <r>
          <rPr>
            <sz val="9"/>
            <color indexed="81"/>
            <rFont val="Tahoma"/>
            <family val="2"/>
          </rPr>
          <t>Account_Balance_MTD(acctdept: {Map!H329})</t>
        </r>
      </text>
    </comment>
    <comment ref="J239" authorId="0" shapeId="0" xr:uid="{F06295E1-096E-4035-A3C8-43271046E4BC}">
      <text>
        <r>
          <rPr>
            <sz val="9"/>
            <color indexed="81"/>
            <rFont val="Tahoma"/>
            <family val="2"/>
          </rPr>
          <t>Account_Balance_MTD(acctdept: {Map!I329})</t>
        </r>
      </text>
    </comment>
    <comment ref="K239" authorId="0" shapeId="0" xr:uid="{B89E80A2-39FA-483D-ACBD-D08478ABD2C1}">
      <text>
        <r>
          <rPr>
            <sz val="9"/>
            <color indexed="81"/>
            <rFont val="Tahoma"/>
            <family val="2"/>
          </rPr>
          <t>Account_Balance_MTD(acctdept: {Map!J329})</t>
        </r>
      </text>
    </comment>
    <comment ref="L239" authorId="0" shapeId="0" xr:uid="{4CEADCB3-8C78-4C20-AEBE-409CF0CD511B}">
      <text>
        <r>
          <rPr>
            <sz val="9"/>
            <color indexed="81"/>
            <rFont val="Tahoma"/>
            <family val="2"/>
          </rPr>
          <t>Account_Balance_MTD(acctdept: {Map!K329})</t>
        </r>
      </text>
    </comment>
    <comment ref="M239" authorId="0" shapeId="0" xr:uid="{417B826D-471F-4A7D-AA3A-B637A1AC11E8}">
      <text>
        <r>
          <rPr>
            <sz val="9"/>
            <color indexed="81"/>
            <rFont val="Tahoma"/>
            <family val="2"/>
          </rPr>
          <t>Account_Balance_MTD(acctdept: {Map!L329})</t>
        </r>
      </text>
    </comment>
    <comment ref="D240" authorId="0" shapeId="0" xr:uid="{4A58C858-3404-4799-BFB0-1CBC380645C4}">
      <text>
        <r>
          <rPr>
            <sz val="9"/>
            <color indexed="81"/>
            <rFont val="Tahoma"/>
            <family val="2"/>
          </rPr>
          <t>Account_Balance_MTD(acctdept: {Map!C330})</t>
        </r>
      </text>
    </comment>
    <comment ref="E240" authorId="0" shapeId="0" xr:uid="{DA5AE1AD-97D2-4142-91E8-AB4C46AA81DD}">
      <text>
        <r>
          <rPr>
            <sz val="9"/>
            <color indexed="81"/>
            <rFont val="Tahoma"/>
            <family val="2"/>
          </rPr>
          <t>Account_Balance_MTD(acctdept: {Map!D330})</t>
        </r>
      </text>
    </comment>
    <comment ref="F240" authorId="0" shapeId="0" xr:uid="{501DFC4D-3A9C-4850-9AA7-31DB6D6D1943}">
      <text>
        <r>
          <rPr>
            <sz val="9"/>
            <color indexed="81"/>
            <rFont val="Tahoma"/>
            <family val="2"/>
          </rPr>
          <t>Account_Balance_MTD(acctdept: {Map!E330})</t>
        </r>
      </text>
    </comment>
    <comment ref="G240" authorId="0" shapeId="0" xr:uid="{34628547-5CAB-4B4B-A5D6-1CC2734FD41B}">
      <text>
        <r>
          <rPr>
            <sz val="9"/>
            <color indexed="81"/>
            <rFont val="Tahoma"/>
            <family val="2"/>
          </rPr>
          <t>Account_Balance_MTD(acctdept: {Map!F330})</t>
        </r>
      </text>
    </comment>
    <comment ref="H240" authorId="0" shapeId="0" xr:uid="{1870FBAE-0221-416E-9933-E710BC300854}">
      <text>
        <r>
          <rPr>
            <sz val="9"/>
            <color indexed="81"/>
            <rFont val="Tahoma"/>
            <family val="2"/>
          </rPr>
          <t>Account_Balance_MTD(acctdept: {Map!G330})</t>
        </r>
      </text>
    </comment>
    <comment ref="I240" authorId="0" shapeId="0" xr:uid="{4BAE4093-2280-48A4-B5E5-191C98A72FDD}">
      <text>
        <r>
          <rPr>
            <sz val="9"/>
            <color indexed="81"/>
            <rFont val="Tahoma"/>
            <family val="2"/>
          </rPr>
          <t>Account_Balance_MTD(acctdept: {Map!H330})</t>
        </r>
      </text>
    </comment>
    <comment ref="J240" authorId="0" shapeId="0" xr:uid="{B99750C3-4B95-4FD0-A409-0C9C95CCBCF3}">
      <text>
        <r>
          <rPr>
            <sz val="9"/>
            <color indexed="81"/>
            <rFont val="Tahoma"/>
            <family val="2"/>
          </rPr>
          <t>Account_Balance_MTD(acctdept: {Map!I330})</t>
        </r>
      </text>
    </comment>
    <comment ref="K240" authorId="0" shapeId="0" xr:uid="{6C118DAE-05BD-4505-B6BD-42D208770841}">
      <text>
        <r>
          <rPr>
            <sz val="9"/>
            <color indexed="81"/>
            <rFont val="Tahoma"/>
            <family val="2"/>
          </rPr>
          <t>Account_Balance_MTD(acctdept: {Map!J330})</t>
        </r>
      </text>
    </comment>
    <comment ref="L240" authorId="0" shapeId="0" xr:uid="{74D809AD-4C08-4219-AD7B-BDF00F5B8687}">
      <text>
        <r>
          <rPr>
            <sz val="9"/>
            <color indexed="81"/>
            <rFont val="Tahoma"/>
            <family val="2"/>
          </rPr>
          <t>Account_Balance_MTD(acctdept: {Map!K330})</t>
        </r>
      </text>
    </comment>
    <comment ref="M240" authorId="0" shapeId="0" xr:uid="{7CFF8BE6-A745-42C4-BAD5-3525CA6F0225}">
      <text>
        <r>
          <rPr>
            <sz val="9"/>
            <color indexed="81"/>
            <rFont val="Tahoma"/>
            <family val="2"/>
          </rPr>
          <t>Account_Balance_MTD(acctdept: {Map!L330})</t>
        </r>
      </text>
    </comment>
    <comment ref="D241" authorId="0" shapeId="0" xr:uid="{080CF8C2-992D-4605-8FAD-CA14B0994185}">
      <text>
        <r>
          <rPr>
            <sz val="9"/>
            <color indexed="81"/>
            <rFont val="Tahoma"/>
            <family val="2"/>
          </rPr>
          <t>Account_Balance_MTD(acctdept: {Map!C331})</t>
        </r>
      </text>
    </comment>
    <comment ref="E241" authorId="0" shapeId="0" xr:uid="{466FB70E-309D-4C6B-8B16-5BAEC46202E4}">
      <text>
        <r>
          <rPr>
            <sz val="9"/>
            <color indexed="81"/>
            <rFont val="Tahoma"/>
            <family val="2"/>
          </rPr>
          <t>Account_Balance_MTD(acctdept: {Map!D331})</t>
        </r>
      </text>
    </comment>
    <comment ref="F241" authorId="0" shapeId="0" xr:uid="{1D40A456-6738-450B-A29C-BAFD7E23D3F6}">
      <text>
        <r>
          <rPr>
            <sz val="9"/>
            <color indexed="81"/>
            <rFont val="Tahoma"/>
            <family val="2"/>
          </rPr>
          <t>Account_Balance_MTD(acctdept: {Map!E331})</t>
        </r>
      </text>
    </comment>
    <comment ref="G241" authorId="0" shapeId="0" xr:uid="{4B62750D-7AC9-438F-B851-DD8E9B26EABD}">
      <text>
        <r>
          <rPr>
            <sz val="9"/>
            <color indexed="81"/>
            <rFont val="Tahoma"/>
            <family val="2"/>
          </rPr>
          <t>Account_Balance_MTD(acctdept: {Map!F331})</t>
        </r>
      </text>
    </comment>
    <comment ref="H241" authorId="0" shapeId="0" xr:uid="{D56F1873-66EA-467C-AB3C-0A4C2B4A4268}">
      <text>
        <r>
          <rPr>
            <sz val="9"/>
            <color indexed="81"/>
            <rFont val="Tahoma"/>
            <family val="2"/>
          </rPr>
          <t>Account_Balance_MTD(acctdept: {Map!G331})</t>
        </r>
      </text>
    </comment>
    <comment ref="I241" authorId="0" shapeId="0" xr:uid="{CED93AF4-2F50-412F-85F4-D82C3A4E2CAA}">
      <text>
        <r>
          <rPr>
            <sz val="9"/>
            <color indexed="81"/>
            <rFont val="Tahoma"/>
            <family val="2"/>
          </rPr>
          <t>Account_Balance_MTD(acctdept: {Map!H331})</t>
        </r>
      </text>
    </comment>
    <comment ref="J241" authorId="0" shapeId="0" xr:uid="{55A15AD3-C863-4C7A-9E74-47911ED101F6}">
      <text>
        <r>
          <rPr>
            <sz val="9"/>
            <color indexed="81"/>
            <rFont val="Tahoma"/>
            <family val="2"/>
          </rPr>
          <t>Account_Balance_MTD(acctdept: {Map!I331})</t>
        </r>
      </text>
    </comment>
    <comment ref="K241" authorId="0" shapeId="0" xr:uid="{A3E6A06F-0FE4-48EC-A55F-4715D9B73DF7}">
      <text>
        <r>
          <rPr>
            <sz val="9"/>
            <color indexed="81"/>
            <rFont val="Tahoma"/>
            <family val="2"/>
          </rPr>
          <t>Account_Balance_MTD(acctdept: {Map!J331})</t>
        </r>
      </text>
    </comment>
    <comment ref="L241" authorId="0" shapeId="0" xr:uid="{45914CD0-4E73-4D9B-93FE-B21A2073241C}">
      <text>
        <r>
          <rPr>
            <sz val="9"/>
            <color indexed="81"/>
            <rFont val="Tahoma"/>
            <family val="2"/>
          </rPr>
          <t>Account_Balance_MTD(acctdept: {Map!K331})</t>
        </r>
      </text>
    </comment>
    <comment ref="M241" authorId="0" shapeId="0" xr:uid="{6A2AA758-08A9-489B-9D11-D7BCA826DB52}">
      <text>
        <r>
          <rPr>
            <sz val="9"/>
            <color indexed="81"/>
            <rFont val="Tahoma"/>
            <family val="2"/>
          </rPr>
          <t>Account_Balance_MTD(acctdept: {Map!L331})</t>
        </r>
      </text>
    </comment>
    <comment ref="D242" authorId="0" shapeId="0" xr:uid="{2CEF0B22-50B0-45F6-9277-F924634432E2}">
      <text>
        <r>
          <rPr>
            <sz val="9"/>
            <color indexed="81"/>
            <rFont val="Tahoma"/>
            <family val="2"/>
          </rPr>
          <t>Account_Balance_MTD(acctdept: {Map!C332})</t>
        </r>
      </text>
    </comment>
    <comment ref="E242" authorId="0" shapeId="0" xr:uid="{87195D0D-A319-4910-868A-AD7021BDCAF8}">
      <text>
        <r>
          <rPr>
            <sz val="9"/>
            <color indexed="81"/>
            <rFont val="Tahoma"/>
            <family val="2"/>
          </rPr>
          <t>Account_Balance_MTD(acctdept: {Map!D332})</t>
        </r>
      </text>
    </comment>
    <comment ref="F242" authorId="0" shapeId="0" xr:uid="{B2B41FC2-6F5A-4B30-B91E-98428A8E3144}">
      <text>
        <r>
          <rPr>
            <sz val="9"/>
            <color indexed="81"/>
            <rFont val="Tahoma"/>
            <family val="2"/>
          </rPr>
          <t>Account_Balance_MTD(acctdept: {Map!E332})</t>
        </r>
      </text>
    </comment>
    <comment ref="G242" authorId="0" shapeId="0" xr:uid="{B114DE54-F52F-49A0-9D91-FE94FF312A0F}">
      <text>
        <r>
          <rPr>
            <sz val="9"/>
            <color indexed="81"/>
            <rFont val="Tahoma"/>
            <family val="2"/>
          </rPr>
          <t>Account_Balance_MTD(acctdept: {Map!F332})</t>
        </r>
      </text>
    </comment>
    <comment ref="H242" authorId="0" shapeId="0" xr:uid="{7B69806C-EF6D-44A2-9228-1D055874DC9D}">
      <text>
        <r>
          <rPr>
            <sz val="9"/>
            <color indexed="81"/>
            <rFont val="Tahoma"/>
            <family val="2"/>
          </rPr>
          <t>Account_Balance_MTD(acctdept: {Map!G332})</t>
        </r>
      </text>
    </comment>
    <comment ref="I242" authorId="0" shapeId="0" xr:uid="{0B7AE4B5-2198-44CF-A3F0-17F2A64099A9}">
      <text>
        <r>
          <rPr>
            <sz val="9"/>
            <color indexed="81"/>
            <rFont val="Tahoma"/>
            <family val="2"/>
          </rPr>
          <t>Account_Balance_MTD(acctdept: {Map!H332})</t>
        </r>
      </text>
    </comment>
    <comment ref="J242" authorId="0" shapeId="0" xr:uid="{6BE43983-BC49-4B3B-83E2-B5B4F28B2089}">
      <text>
        <r>
          <rPr>
            <sz val="9"/>
            <color indexed="81"/>
            <rFont val="Tahoma"/>
            <family val="2"/>
          </rPr>
          <t>Account_Balance_MTD(acctdept: {Map!I332})</t>
        </r>
      </text>
    </comment>
    <comment ref="K242" authorId="0" shapeId="0" xr:uid="{E5DBE2D7-BA82-4A4C-BB1F-0C63DDD8BB92}">
      <text>
        <r>
          <rPr>
            <sz val="9"/>
            <color indexed="81"/>
            <rFont val="Tahoma"/>
            <family val="2"/>
          </rPr>
          <t>Account_Balance_MTD(acctdept: {Map!J332})</t>
        </r>
      </text>
    </comment>
    <comment ref="L242" authorId="0" shapeId="0" xr:uid="{B23A2A7C-8EA0-4489-98E9-53FA6E7AF8BF}">
      <text>
        <r>
          <rPr>
            <sz val="9"/>
            <color indexed="81"/>
            <rFont val="Tahoma"/>
            <family val="2"/>
          </rPr>
          <t>Account_Balance_MTD(acctdept: {Map!K332})</t>
        </r>
      </text>
    </comment>
    <comment ref="M242" authorId="0" shapeId="0" xr:uid="{21DFF782-0652-4811-A2F8-189D7683A753}">
      <text>
        <r>
          <rPr>
            <sz val="9"/>
            <color indexed="81"/>
            <rFont val="Tahoma"/>
            <family val="2"/>
          </rPr>
          <t>Account_Balance_MTD(acctdept: {Map!L332})</t>
        </r>
      </text>
    </comment>
    <comment ref="D243" authorId="0" shapeId="0" xr:uid="{5150C912-C01D-4D80-8C47-D69A12E020A7}">
      <text>
        <r>
          <rPr>
            <sz val="9"/>
            <color indexed="81"/>
            <rFont val="Tahoma"/>
            <family val="2"/>
          </rPr>
          <t>Account_Balance_MTD(acctdept: {Map!C333})</t>
        </r>
      </text>
    </comment>
    <comment ref="E243" authorId="0" shapeId="0" xr:uid="{544F01EF-7BF6-4960-97C2-C7924DC5E171}">
      <text>
        <r>
          <rPr>
            <sz val="9"/>
            <color indexed="81"/>
            <rFont val="Tahoma"/>
            <family val="2"/>
          </rPr>
          <t>Account_Balance_MTD(acctdept: {Map!D333})</t>
        </r>
      </text>
    </comment>
    <comment ref="F243" authorId="0" shapeId="0" xr:uid="{6A43F7E1-E1C1-4A4C-822C-65BC64E897DA}">
      <text>
        <r>
          <rPr>
            <sz val="9"/>
            <color indexed="81"/>
            <rFont val="Tahoma"/>
            <family val="2"/>
          </rPr>
          <t>Account_Balance_MTD(acctdept: {Map!E333})</t>
        </r>
      </text>
    </comment>
    <comment ref="G243" authorId="0" shapeId="0" xr:uid="{E5E65C33-456E-45ED-8DFB-541BB1824384}">
      <text>
        <r>
          <rPr>
            <sz val="9"/>
            <color indexed="81"/>
            <rFont val="Tahoma"/>
            <family val="2"/>
          </rPr>
          <t>Account_Balance_MTD(acctdept: {Map!F333})</t>
        </r>
      </text>
    </comment>
    <comment ref="H243" authorId="0" shapeId="0" xr:uid="{D43670F4-B209-4D1D-A660-82DD59A34191}">
      <text>
        <r>
          <rPr>
            <sz val="9"/>
            <color indexed="81"/>
            <rFont val="Tahoma"/>
            <family val="2"/>
          </rPr>
          <t>Account_Balance_MTD(acctdept: {Map!G333})</t>
        </r>
      </text>
    </comment>
    <comment ref="I243" authorId="0" shapeId="0" xr:uid="{939FBFEE-87B7-45A6-B5CD-4A1079C31B49}">
      <text>
        <r>
          <rPr>
            <sz val="9"/>
            <color indexed="81"/>
            <rFont val="Tahoma"/>
            <family val="2"/>
          </rPr>
          <t>Account_Balance_MTD(acctdept: {Map!H333})</t>
        </r>
      </text>
    </comment>
    <comment ref="J243" authorId="0" shapeId="0" xr:uid="{2E8727E6-7949-4591-A9B8-650635548409}">
      <text>
        <r>
          <rPr>
            <sz val="9"/>
            <color indexed="81"/>
            <rFont val="Tahoma"/>
            <family val="2"/>
          </rPr>
          <t>Account_Balance_MTD(acctdept: {Map!I333})</t>
        </r>
      </text>
    </comment>
    <comment ref="K243" authorId="0" shapeId="0" xr:uid="{910D7BC5-AD6D-4CE0-BDC3-34BDC667BEAA}">
      <text>
        <r>
          <rPr>
            <sz val="9"/>
            <color indexed="81"/>
            <rFont val="Tahoma"/>
            <family val="2"/>
          </rPr>
          <t>Account_Balance_MTD(acctdept: {Map!J333})</t>
        </r>
      </text>
    </comment>
    <comment ref="L243" authorId="0" shapeId="0" xr:uid="{7C000568-9BB0-456B-BF55-E859F496AFB4}">
      <text>
        <r>
          <rPr>
            <sz val="9"/>
            <color indexed="81"/>
            <rFont val="Tahoma"/>
            <family val="2"/>
          </rPr>
          <t>Account_Balance_MTD(acctdept: {Map!K333})</t>
        </r>
      </text>
    </comment>
    <comment ref="M243" authorId="0" shapeId="0" xr:uid="{7F27D510-536E-473C-BEE0-7E6D3C73C7F7}">
      <text>
        <r>
          <rPr>
            <sz val="9"/>
            <color indexed="81"/>
            <rFont val="Tahoma"/>
            <family val="2"/>
          </rPr>
          <t>Account_Balance_MTD(acctdept: {Map!L333})</t>
        </r>
      </text>
    </comment>
    <comment ref="D244" authorId="0" shapeId="0" xr:uid="{AB11269F-360A-443B-B778-B0FAB8DD366C}">
      <text>
        <r>
          <rPr>
            <sz val="9"/>
            <color indexed="81"/>
            <rFont val="Tahoma"/>
            <family val="2"/>
          </rPr>
          <t>Account_Balance_MTD(acctdept: {Map!C334})</t>
        </r>
      </text>
    </comment>
    <comment ref="E244" authorId="0" shapeId="0" xr:uid="{B0D4151B-140B-4ED3-BC50-80E0B1E07A42}">
      <text>
        <r>
          <rPr>
            <sz val="9"/>
            <color indexed="81"/>
            <rFont val="Tahoma"/>
            <family val="2"/>
          </rPr>
          <t>Account_Balance_MTD(acctdept: {Map!D334})</t>
        </r>
      </text>
    </comment>
    <comment ref="F244" authorId="0" shapeId="0" xr:uid="{C1190EEC-2C3E-44AA-972B-ABEC06F664C5}">
      <text>
        <r>
          <rPr>
            <sz val="9"/>
            <color indexed="81"/>
            <rFont val="Tahoma"/>
            <family val="2"/>
          </rPr>
          <t>Account_Balance_MTD(acctdept: {Map!E334})</t>
        </r>
      </text>
    </comment>
    <comment ref="G244" authorId="0" shapeId="0" xr:uid="{A1D492AF-5DE7-46AD-85F4-03CB1830EBF5}">
      <text>
        <r>
          <rPr>
            <sz val="9"/>
            <color indexed="81"/>
            <rFont val="Tahoma"/>
            <family val="2"/>
          </rPr>
          <t>Account_Balance_MTD(acctdept: {Map!F334})</t>
        </r>
      </text>
    </comment>
    <comment ref="H244" authorId="0" shapeId="0" xr:uid="{6BC85395-4FD8-44A1-9D3B-5614450CB4AE}">
      <text>
        <r>
          <rPr>
            <sz val="9"/>
            <color indexed="81"/>
            <rFont val="Tahoma"/>
            <family val="2"/>
          </rPr>
          <t>Account_Balance_MTD(acctdept: {Map!G334})</t>
        </r>
      </text>
    </comment>
    <comment ref="I244" authorId="0" shapeId="0" xr:uid="{7F2B55DD-CDA7-4E08-8F03-22F38D3DEBD4}">
      <text>
        <r>
          <rPr>
            <sz val="9"/>
            <color indexed="81"/>
            <rFont val="Tahoma"/>
            <family val="2"/>
          </rPr>
          <t>Account_Balance_MTD(acctdept: {Map!H334})</t>
        </r>
      </text>
    </comment>
    <comment ref="J244" authorId="0" shapeId="0" xr:uid="{03EF015B-BA55-430E-91A3-979F23DC7569}">
      <text>
        <r>
          <rPr>
            <sz val="9"/>
            <color indexed="81"/>
            <rFont val="Tahoma"/>
            <family val="2"/>
          </rPr>
          <t>Account_Balance_MTD(acctdept: {Map!I334})</t>
        </r>
      </text>
    </comment>
    <comment ref="K244" authorId="0" shapeId="0" xr:uid="{2E42A1FC-83F9-48E8-B58B-EA9E072D6B3C}">
      <text>
        <r>
          <rPr>
            <sz val="9"/>
            <color indexed="81"/>
            <rFont val="Tahoma"/>
            <family val="2"/>
          </rPr>
          <t>Account_Balance_MTD(acctdept: {Map!J334})</t>
        </r>
      </text>
    </comment>
    <comment ref="L244" authorId="0" shapeId="0" xr:uid="{B10DE69C-C69C-422B-95F5-669629B6686C}">
      <text>
        <r>
          <rPr>
            <sz val="9"/>
            <color indexed="81"/>
            <rFont val="Tahoma"/>
            <family val="2"/>
          </rPr>
          <t>Account_Balance_MTD(acctdept: {Map!K334})</t>
        </r>
      </text>
    </comment>
    <comment ref="M244" authorId="0" shapeId="0" xr:uid="{83FB5C08-AD6D-4658-B849-4579E15ACC96}">
      <text>
        <r>
          <rPr>
            <sz val="9"/>
            <color indexed="81"/>
            <rFont val="Tahoma"/>
            <family val="2"/>
          </rPr>
          <t>Account_Balance_MTD(acctdept: {Map!L334})</t>
        </r>
      </text>
    </comment>
    <comment ref="D245" authorId="0" shapeId="0" xr:uid="{340A662E-AF51-43DD-A833-F2898CE8A420}">
      <text>
        <r>
          <rPr>
            <sz val="9"/>
            <color indexed="81"/>
            <rFont val="Tahoma"/>
            <family val="2"/>
          </rPr>
          <t>Account_Balance_MTD(acctdept: {Map!C335})</t>
        </r>
      </text>
    </comment>
    <comment ref="E245" authorId="0" shapeId="0" xr:uid="{6A4CD349-6F7F-427B-8C06-69FF5384C8CB}">
      <text>
        <r>
          <rPr>
            <sz val="9"/>
            <color indexed="81"/>
            <rFont val="Tahoma"/>
            <family val="2"/>
          </rPr>
          <t>Account_Balance_MTD(acctdept: {Map!D335})</t>
        </r>
      </text>
    </comment>
    <comment ref="F245" authorId="0" shapeId="0" xr:uid="{8C4A7BB5-5BED-43D9-A84C-BCC4322777DB}">
      <text>
        <r>
          <rPr>
            <sz val="9"/>
            <color indexed="81"/>
            <rFont val="Tahoma"/>
            <family val="2"/>
          </rPr>
          <t>Account_Balance_MTD(acctdept: {Map!E335})</t>
        </r>
      </text>
    </comment>
    <comment ref="G245" authorId="0" shapeId="0" xr:uid="{E1E48D37-450E-41A4-B6CD-06A60CB94102}">
      <text>
        <r>
          <rPr>
            <sz val="9"/>
            <color indexed="81"/>
            <rFont val="Tahoma"/>
            <family val="2"/>
          </rPr>
          <t>Account_Balance_MTD(acctdept: {Map!F335})</t>
        </r>
      </text>
    </comment>
    <comment ref="H245" authorId="0" shapeId="0" xr:uid="{687CF6BD-908A-434B-A6D4-123EF7E17370}">
      <text>
        <r>
          <rPr>
            <sz val="9"/>
            <color indexed="81"/>
            <rFont val="Tahoma"/>
            <family val="2"/>
          </rPr>
          <t>Account_Balance_MTD(acctdept: {Map!G335})</t>
        </r>
      </text>
    </comment>
    <comment ref="I245" authorId="0" shapeId="0" xr:uid="{11F231F6-5641-4CCD-B789-8C7E7AEDAC66}">
      <text>
        <r>
          <rPr>
            <sz val="9"/>
            <color indexed="81"/>
            <rFont val="Tahoma"/>
            <family val="2"/>
          </rPr>
          <t>Account_Balance_MTD(acctdept: {Map!H335})</t>
        </r>
      </text>
    </comment>
    <comment ref="J245" authorId="0" shapeId="0" xr:uid="{7142A0AD-19DE-41CF-B53F-812E9A08C2EF}">
      <text>
        <r>
          <rPr>
            <sz val="9"/>
            <color indexed="81"/>
            <rFont val="Tahoma"/>
            <family val="2"/>
          </rPr>
          <t>Account_Balance_MTD(acctdept: {Map!I335})</t>
        </r>
      </text>
    </comment>
    <comment ref="K245" authorId="0" shapeId="0" xr:uid="{1911523D-F07B-49CF-821C-A731A5F4AFC9}">
      <text>
        <r>
          <rPr>
            <sz val="9"/>
            <color indexed="81"/>
            <rFont val="Tahoma"/>
            <family val="2"/>
          </rPr>
          <t>Account_Balance_MTD(acctdept: {Map!J335})</t>
        </r>
      </text>
    </comment>
    <comment ref="L245" authorId="0" shapeId="0" xr:uid="{BE7EA0E9-C53F-49A3-A0B3-D59B54981F91}">
      <text>
        <r>
          <rPr>
            <sz val="9"/>
            <color indexed="81"/>
            <rFont val="Tahoma"/>
            <family val="2"/>
          </rPr>
          <t>Account_Balance_MTD(acctdept: {Map!K335})</t>
        </r>
      </text>
    </comment>
    <comment ref="M245" authorId="0" shapeId="0" xr:uid="{DC9F2668-F773-47FF-8192-11EA1F31D770}">
      <text>
        <r>
          <rPr>
            <sz val="9"/>
            <color indexed="81"/>
            <rFont val="Tahoma"/>
            <family val="2"/>
          </rPr>
          <t>Account_Balance_MTD(acctdept: {Map!L335})</t>
        </r>
      </text>
    </comment>
    <comment ref="D246" authorId="0" shapeId="0" xr:uid="{58BEE66F-9AE7-4B7C-A6C7-BFE36DE40DF1}">
      <text>
        <r>
          <rPr>
            <sz val="9"/>
            <color indexed="81"/>
            <rFont val="Tahoma"/>
            <family val="2"/>
          </rPr>
          <t>Account_Balance_MTD(acctdept: {Map!C336})</t>
        </r>
      </text>
    </comment>
    <comment ref="E246" authorId="0" shapeId="0" xr:uid="{95E63929-545E-4110-99C5-D17A39A6E545}">
      <text>
        <r>
          <rPr>
            <sz val="9"/>
            <color indexed="81"/>
            <rFont val="Tahoma"/>
            <family val="2"/>
          </rPr>
          <t>Account_Balance_MTD(acctdept: {Map!D336})</t>
        </r>
      </text>
    </comment>
    <comment ref="F246" authorId="0" shapeId="0" xr:uid="{EADA7895-5D78-43BB-B6DF-B998D06B1B61}">
      <text>
        <r>
          <rPr>
            <sz val="9"/>
            <color indexed="81"/>
            <rFont val="Tahoma"/>
            <family val="2"/>
          </rPr>
          <t>Account_Balance_MTD(acctdept: {Map!E336})</t>
        </r>
      </text>
    </comment>
    <comment ref="G246" authorId="0" shapeId="0" xr:uid="{5EACE42C-C0A8-4A77-AC6C-13112C284DA4}">
      <text>
        <r>
          <rPr>
            <sz val="9"/>
            <color indexed="81"/>
            <rFont val="Tahoma"/>
            <family val="2"/>
          </rPr>
          <t>Account_Balance_MTD(acctdept: {Map!F336})</t>
        </r>
      </text>
    </comment>
    <comment ref="H246" authorId="0" shapeId="0" xr:uid="{DF0E2620-DD96-4BAA-961E-170F852CD502}">
      <text>
        <r>
          <rPr>
            <sz val="9"/>
            <color indexed="81"/>
            <rFont val="Tahoma"/>
            <family val="2"/>
          </rPr>
          <t>Account_Balance_MTD(acctdept: {Map!G336})</t>
        </r>
      </text>
    </comment>
    <comment ref="I246" authorId="0" shapeId="0" xr:uid="{3A8C897D-27EC-4B6F-BCD2-1911EE65AE29}">
      <text>
        <r>
          <rPr>
            <sz val="9"/>
            <color indexed="81"/>
            <rFont val="Tahoma"/>
            <family val="2"/>
          </rPr>
          <t>Account_Balance_MTD(acctdept: {Map!H336})</t>
        </r>
      </text>
    </comment>
    <comment ref="J246" authorId="0" shapeId="0" xr:uid="{E10A9FBC-7283-46A0-9C86-56BA9168EB7C}">
      <text>
        <r>
          <rPr>
            <sz val="9"/>
            <color indexed="81"/>
            <rFont val="Tahoma"/>
            <family val="2"/>
          </rPr>
          <t>Account_Balance_MTD(acctdept: {Map!I336})</t>
        </r>
      </text>
    </comment>
    <comment ref="K246" authorId="0" shapeId="0" xr:uid="{81B5A112-AFCF-404E-9D7C-B49D94DBB1E7}">
      <text>
        <r>
          <rPr>
            <sz val="9"/>
            <color indexed="81"/>
            <rFont val="Tahoma"/>
            <family val="2"/>
          </rPr>
          <t>Account_Balance_MTD(acctdept: {Map!J336})</t>
        </r>
      </text>
    </comment>
    <comment ref="L246" authorId="0" shapeId="0" xr:uid="{2CBC3877-2AEC-4587-A6BC-F381A9B9ABE9}">
      <text>
        <r>
          <rPr>
            <sz val="9"/>
            <color indexed="81"/>
            <rFont val="Tahoma"/>
            <family val="2"/>
          </rPr>
          <t>Account_Balance_MTD(acctdept: {Map!K336})</t>
        </r>
      </text>
    </comment>
    <comment ref="M246" authorId="0" shapeId="0" xr:uid="{AD26AD55-7B18-41C5-84AD-20D7389BDB21}">
      <text>
        <r>
          <rPr>
            <sz val="9"/>
            <color indexed="81"/>
            <rFont val="Tahoma"/>
            <family val="2"/>
          </rPr>
          <t>Account_Balance_MTD(acctdept: {Map!L336})</t>
        </r>
      </text>
    </comment>
    <comment ref="D247" authorId="0" shapeId="0" xr:uid="{2795A764-D8DF-48BC-A30F-2A6165DE419E}">
      <text>
        <r>
          <rPr>
            <sz val="9"/>
            <color indexed="81"/>
            <rFont val="Tahoma"/>
            <family val="2"/>
          </rPr>
          <t>Account_Balance_MTD(acctdept: {Map!C337})</t>
        </r>
      </text>
    </comment>
    <comment ref="E247" authorId="0" shapeId="0" xr:uid="{9914C8C5-4CB6-4F6D-ADCF-E2C54D4EDEF6}">
      <text>
        <r>
          <rPr>
            <sz val="9"/>
            <color indexed="81"/>
            <rFont val="Tahoma"/>
            <family val="2"/>
          </rPr>
          <t>Account_Balance_MTD(acctdept: {Map!D337})</t>
        </r>
      </text>
    </comment>
    <comment ref="F247" authorId="0" shapeId="0" xr:uid="{F8F2F644-12FB-48D8-A67B-63C74172D9F1}">
      <text>
        <r>
          <rPr>
            <sz val="9"/>
            <color indexed="81"/>
            <rFont val="Tahoma"/>
            <family val="2"/>
          </rPr>
          <t>Account_Balance_MTD(acctdept: {Map!E337})</t>
        </r>
      </text>
    </comment>
    <comment ref="G247" authorId="0" shapeId="0" xr:uid="{4EAA3575-F50A-4372-9912-DEA1048DD337}">
      <text>
        <r>
          <rPr>
            <sz val="9"/>
            <color indexed="81"/>
            <rFont val="Tahoma"/>
            <family val="2"/>
          </rPr>
          <t>Account_Balance_MTD(acctdept: {Map!F337})</t>
        </r>
      </text>
    </comment>
    <comment ref="H247" authorId="0" shapeId="0" xr:uid="{542A58C7-6A53-4620-8021-194E12C7E840}">
      <text>
        <r>
          <rPr>
            <sz val="9"/>
            <color indexed="81"/>
            <rFont val="Tahoma"/>
            <family val="2"/>
          </rPr>
          <t>Account_Balance_MTD(acctdept: {Map!G337})</t>
        </r>
      </text>
    </comment>
    <comment ref="I247" authorId="0" shapeId="0" xr:uid="{4C947FC4-53C3-4A24-97EC-9E0E6BCDC47C}">
      <text>
        <r>
          <rPr>
            <sz val="9"/>
            <color indexed="81"/>
            <rFont val="Tahoma"/>
            <family val="2"/>
          </rPr>
          <t>Account_Balance_MTD(acctdept: {Map!H337})</t>
        </r>
      </text>
    </comment>
    <comment ref="J247" authorId="0" shapeId="0" xr:uid="{E969FEC6-E3EF-46DA-B745-4108E3CB2403}">
      <text>
        <r>
          <rPr>
            <sz val="9"/>
            <color indexed="81"/>
            <rFont val="Tahoma"/>
            <family val="2"/>
          </rPr>
          <t>Account_Balance_MTD(acctdept: {Map!I337})</t>
        </r>
      </text>
    </comment>
    <comment ref="K247" authorId="0" shapeId="0" xr:uid="{3E2CD66F-18E6-47D8-90EE-D10058715FBD}">
      <text>
        <r>
          <rPr>
            <sz val="9"/>
            <color indexed="81"/>
            <rFont val="Tahoma"/>
            <family val="2"/>
          </rPr>
          <t>Account_Balance_MTD(acctdept: {Map!J337})</t>
        </r>
      </text>
    </comment>
    <comment ref="L247" authorId="0" shapeId="0" xr:uid="{56496BD1-910F-4271-8E8B-ED36748C2F63}">
      <text>
        <r>
          <rPr>
            <sz val="9"/>
            <color indexed="81"/>
            <rFont val="Tahoma"/>
            <family val="2"/>
          </rPr>
          <t>Account_Balance_MTD(acctdept: {Map!K337})</t>
        </r>
      </text>
    </comment>
    <comment ref="M247" authorId="0" shapeId="0" xr:uid="{E29CCBCF-F18B-46EF-83B1-682F047FCCC7}">
      <text>
        <r>
          <rPr>
            <sz val="9"/>
            <color indexed="81"/>
            <rFont val="Tahoma"/>
            <family val="2"/>
          </rPr>
          <t>Account_Balance_MTD(acctdept: {Map!L337})</t>
        </r>
      </text>
    </comment>
    <comment ref="D248" authorId="0" shapeId="0" xr:uid="{7843A3AA-6ADE-4E84-B3FC-AD9AB14F57AB}">
      <text>
        <r>
          <rPr>
            <sz val="9"/>
            <color indexed="81"/>
            <rFont val="Tahoma"/>
            <family val="2"/>
          </rPr>
          <t>Account_Balance_MTD(acctdept: {Map!C338})</t>
        </r>
      </text>
    </comment>
    <comment ref="E248" authorId="0" shapeId="0" xr:uid="{E75399C6-2F58-4D0D-A0F6-87F471A142D3}">
      <text>
        <r>
          <rPr>
            <sz val="9"/>
            <color indexed="81"/>
            <rFont val="Tahoma"/>
            <family val="2"/>
          </rPr>
          <t>Account_Balance_MTD(acctdept: {Map!D338})</t>
        </r>
      </text>
    </comment>
    <comment ref="F248" authorId="0" shapeId="0" xr:uid="{47FF229B-B399-46D7-9748-BA26843706C1}">
      <text>
        <r>
          <rPr>
            <sz val="9"/>
            <color indexed="81"/>
            <rFont val="Tahoma"/>
            <family val="2"/>
          </rPr>
          <t>Account_Balance_MTD(acctdept: {Map!E338})</t>
        </r>
      </text>
    </comment>
    <comment ref="G248" authorId="0" shapeId="0" xr:uid="{D153515A-AEF4-4C6A-AC01-9F08A1D0292B}">
      <text>
        <r>
          <rPr>
            <sz val="9"/>
            <color indexed="81"/>
            <rFont val="Tahoma"/>
            <family val="2"/>
          </rPr>
          <t>Account_Balance_MTD(acctdept: {Map!F338})</t>
        </r>
      </text>
    </comment>
    <comment ref="H248" authorId="0" shapeId="0" xr:uid="{A67C9552-C0BD-409E-8574-3AE3480D54B6}">
      <text>
        <r>
          <rPr>
            <sz val="9"/>
            <color indexed="81"/>
            <rFont val="Tahoma"/>
            <family val="2"/>
          </rPr>
          <t>Account_Balance_MTD(acctdept: {Map!G338})</t>
        </r>
      </text>
    </comment>
    <comment ref="I248" authorId="0" shapeId="0" xr:uid="{51D2395C-46DB-4E74-AC96-3E6E7962093D}">
      <text>
        <r>
          <rPr>
            <sz val="9"/>
            <color indexed="81"/>
            <rFont val="Tahoma"/>
            <family val="2"/>
          </rPr>
          <t>Account_Balance_MTD(acctdept: {Map!H338})</t>
        </r>
      </text>
    </comment>
    <comment ref="J248" authorId="0" shapeId="0" xr:uid="{87D0E28D-10FE-4F5C-B2CF-FBA142F777A6}">
      <text>
        <r>
          <rPr>
            <sz val="9"/>
            <color indexed="81"/>
            <rFont val="Tahoma"/>
            <family val="2"/>
          </rPr>
          <t>Account_Balance_MTD(acctdept: {Map!I338})</t>
        </r>
      </text>
    </comment>
    <comment ref="K248" authorId="0" shapeId="0" xr:uid="{4383C9C8-735E-4305-8014-F41F881AEA3A}">
      <text>
        <r>
          <rPr>
            <sz val="9"/>
            <color indexed="81"/>
            <rFont val="Tahoma"/>
            <family val="2"/>
          </rPr>
          <t>Account_Balance_MTD(acctdept: {Map!J338})</t>
        </r>
      </text>
    </comment>
    <comment ref="L248" authorId="0" shapeId="0" xr:uid="{6276A3DB-824C-40F8-9EE9-21F6924A7AF4}">
      <text>
        <r>
          <rPr>
            <sz val="9"/>
            <color indexed="81"/>
            <rFont val="Tahoma"/>
            <family val="2"/>
          </rPr>
          <t>Account_Balance_MTD(acctdept: {Map!K338})</t>
        </r>
      </text>
    </comment>
    <comment ref="M248" authorId="0" shapeId="0" xr:uid="{CDBAC593-4401-427E-B088-6C0DFBB526D9}">
      <text>
        <r>
          <rPr>
            <sz val="9"/>
            <color indexed="81"/>
            <rFont val="Tahoma"/>
            <family val="2"/>
          </rPr>
          <t>Account_Balance_MTD(acctdept: {Map!L338})</t>
        </r>
      </text>
    </comment>
    <comment ref="D249" authorId="0" shapeId="0" xr:uid="{05853753-73FC-4E47-8B7D-9B40373CE616}">
      <text>
        <r>
          <rPr>
            <sz val="9"/>
            <color indexed="81"/>
            <rFont val="Tahoma"/>
            <family val="2"/>
          </rPr>
          <t>Account_Balance_MTD(acctdept: {Map!C339})</t>
        </r>
      </text>
    </comment>
    <comment ref="E249" authorId="0" shapeId="0" xr:uid="{263A1E30-5BE1-4D51-9D6C-05BFF1AD47E3}">
      <text>
        <r>
          <rPr>
            <sz val="9"/>
            <color indexed="81"/>
            <rFont val="Tahoma"/>
            <family val="2"/>
          </rPr>
          <t>Account_Balance_MTD(acctdept: {Map!D339})</t>
        </r>
      </text>
    </comment>
    <comment ref="F249" authorId="0" shapeId="0" xr:uid="{07A616F7-37BB-400A-AAB0-7966D936E260}">
      <text>
        <r>
          <rPr>
            <sz val="9"/>
            <color indexed="81"/>
            <rFont val="Tahoma"/>
            <family val="2"/>
          </rPr>
          <t>Account_Balance_MTD(acctdept: {Map!E339})</t>
        </r>
      </text>
    </comment>
    <comment ref="G249" authorId="0" shapeId="0" xr:uid="{B12757BE-0131-4544-AEBF-1913EF6CC91B}">
      <text>
        <r>
          <rPr>
            <sz val="9"/>
            <color indexed="81"/>
            <rFont val="Tahoma"/>
            <family val="2"/>
          </rPr>
          <t>Account_Balance_MTD(acctdept: {Map!F339})</t>
        </r>
      </text>
    </comment>
    <comment ref="H249" authorId="0" shapeId="0" xr:uid="{287EDB34-5404-435C-B8E2-470D9CB19AA9}">
      <text>
        <r>
          <rPr>
            <sz val="9"/>
            <color indexed="81"/>
            <rFont val="Tahoma"/>
            <family val="2"/>
          </rPr>
          <t>Account_Balance_MTD(acctdept: {Map!G339})</t>
        </r>
      </text>
    </comment>
    <comment ref="I249" authorId="0" shapeId="0" xr:uid="{E6DCAD9E-0535-4C37-A207-837368681B6C}">
      <text>
        <r>
          <rPr>
            <sz val="9"/>
            <color indexed="81"/>
            <rFont val="Tahoma"/>
            <family val="2"/>
          </rPr>
          <t>Account_Balance_MTD(acctdept: {Map!H339})</t>
        </r>
      </text>
    </comment>
    <comment ref="J249" authorId="0" shapeId="0" xr:uid="{49FC8E6B-B98B-4C8E-B35E-88E01FC99E6D}">
      <text>
        <r>
          <rPr>
            <sz val="9"/>
            <color indexed="81"/>
            <rFont val="Tahoma"/>
            <family val="2"/>
          </rPr>
          <t>Account_Balance_MTD(acctdept: {Map!I339})</t>
        </r>
      </text>
    </comment>
    <comment ref="K249" authorId="0" shapeId="0" xr:uid="{11FCD5BE-D870-44C2-847A-B45E00CA3B00}">
      <text>
        <r>
          <rPr>
            <sz val="9"/>
            <color indexed="81"/>
            <rFont val="Tahoma"/>
            <family val="2"/>
          </rPr>
          <t>Account_Balance_MTD(acctdept: {Map!J339})</t>
        </r>
      </text>
    </comment>
    <comment ref="L249" authorId="0" shapeId="0" xr:uid="{109FD976-5BBE-41CA-8B94-286911052475}">
      <text>
        <r>
          <rPr>
            <sz val="9"/>
            <color indexed="81"/>
            <rFont val="Tahoma"/>
            <family val="2"/>
          </rPr>
          <t>Account_Balance_MTD(acctdept: {Map!K339})</t>
        </r>
      </text>
    </comment>
    <comment ref="M249" authorId="0" shapeId="0" xr:uid="{606D79EE-8AC4-4A6F-A292-CF926CEA8706}">
      <text>
        <r>
          <rPr>
            <sz val="9"/>
            <color indexed="81"/>
            <rFont val="Tahoma"/>
            <family val="2"/>
          </rPr>
          <t>Account_Balance_MTD(acctdept: {Map!L339})</t>
        </r>
      </text>
    </comment>
    <comment ref="D250" authorId="0" shapeId="0" xr:uid="{E80D9FC7-BF5F-4AAF-9F46-0BCD027A1677}">
      <text>
        <r>
          <rPr>
            <sz val="9"/>
            <color indexed="81"/>
            <rFont val="Tahoma"/>
            <family val="2"/>
          </rPr>
          <t>Account_Balance_MTD(acctdept: {Map!C340})</t>
        </r>
      </text>
    </comment>
    <comment ref="E250" authorId="0" shapeId="0" xr:uid="{89885031-4079-4061-8F0D-900AF28C27D5}">
      <text>
        <r>
          <rPr>
            <sz val="9"/>
            <color indexed="81"/>
            <rFont val="Tahoma"/>
            <family val="2"/>
          </rPr>
          <t>Account_Balance_MTD(acctdept: {Map!D340})</t>
        </r>
      </text>
    </comment>
    <comment ref="F250" authorId="0" shapeId="0" xr:uid="{E2088B47-A597-41CF-BEC0-C8E74AF0A459}">
      <text>
        <r>
          <rPr>
            <sz val="9"/>
            <color indexed="81"/>
            <rFont val="Tahoma"/>
            <family val="2"/>
          </rPr>
          <t>Account_Balance_MTD(acctdept: {Map!E340})</t>
        </r>
      </text>
    </comment>
    <comment ref="G250" authorId="0" shapeId="0" xr:uid="{0238B6F8-B3B4-4123-8312-E9E2ABFD8055}">
      <text>
        <r>
          <rPr>
            <sz val="9"/>
            <color indexed="81"/>
            <rFont val="Tahoma"/>
            <family val="2"/>
          </rPr>
          <t>Account_Balance_MTD(acctdept: {Map!F340})</t>
        </r>
      </text>
    </comment>
    <comment ref="H250" authorId="0" shapeId="0" xr:uid="{8C104AB2-1712-483E-85C5-47BABF3A521D}">
      <text>
        <r>
          <rPr>
            <sz val="9"/>
            <color indexed="81"/>
            <rFont val="Tahoma"/>
            <family val="2"/>
          </rPr>
          <t>Account_Balance_MTD(acctdept: {Map!G340})</t>
        </r>
      </text>
    </comment>
    <comment ref="I250" authorId="0" shapeId="0" xr:uid="{0A19CDBF-F054-4443-AC9B-08DCA5712647}">
      <text>
        <r>
          <rPr>
            <sz val="9"/>
            <color indexed="81"/>
            <rFont val="Tahoma"/>
            <family val="2"/>
          </rPr>
          <t>Account_Balance_MTD(acctdept: {Map!H340})</t>
        </r>
      </text>
    </comment>
    <comment ref="J250" authorId="0" shapeId="0" xr:uid="{721C3B5A-D05A-4F16-BC57-4343142C0A25}">
      <text>
        <r>
          <rPr>
            <sz val="9"/>
            <color indexed="81"/>
            <rFont val="Tahoma"/>
            <family val="2"/>
          </rPr>
          <t>Account_Balance_MTD(acctdept: {Map!I340})</t>
        </r>
      </text>
    </comment>
    <comment ref="K250" authorId="0" shapeId="0" xr:uid="{F6FC104A-28C0-4D3E-884C-1B3683A73C91}">
      <text>
        <r>
          <rPr>
            <sz val="9"/>
            <color indexed="81"/>
            <rFont val="Tahoma"/>
            <family val="2"/>
          </rPr>
          <t>Account_Balance_MTD(acctdept: {Map!J340})</t>
        </r>
      </text>
    </comment>
    <comment ref="L250" authorId="0" shapeId="0" xr:uid="{94B4B086-33FD-499D-9340-087E0639ABA8}">
      <text>
        <r>
          <rPr>
            <sz val="9"/>
            <color indexed="81"/>
            <rFont val="Tahoma"/>
            <family val="2"/>
          </rPr>
          <t>Account_Balance_MTD(acctdept: {Map!K340})</t>
        </r>
      </text>
    </comment>
    <comment ref="M250" authorId="0" shapeId="0" xr:uid="{EFE0866E-5669-4462-BE21-DC18436A7E1D}">
      <text>
        <r>
          <rPr>
            <sz val="9"/>
            <color indexed="81"/>
            <rFont val="Tahoma"/>
            <family val="2"/>
          </rPr>
          <t>Account_Balance_MTD(acctdept: {Map!L340})</t>
        </r>
      </text>
    </comment>
    <comment ref="D251" authorId="0" shapeId="0" xr:uid="{9B40E7B5-D89F-4F86-9849-271B33FE3547}">
      <text>
        <r>
          <rPr>
            <sz val="9"/>
            <color indexed="81"/>
            <rFont val="Tahoma"/>
            <family val="2"/>
          </rPr>
          <t>Account_Balance_MTD(acctdept: {Map!C341})</t>
        </r>
      </text>
    </comment>
    <comment ref="E251" authorId="0" shapeId="0" xr:uid="{6A4B3CAD-FE99-410B-89D3-7F8F23F83EE3}">
      <text>
        <r>
          <rPr>
            <sz val="9"/>
            <color indexed="81"/>
            <rFont val="Tahoma"/>
            <family val="2"/>
          </rPr>
          <t>Account_Balance_MTD(acctdept: {Map!D341})</t>
        </r>
      </text>
    </comment>
    <comment ref="F251" authorId="0" shapeId="0" xr:uid="{C0BB0BE3-D269-4E1A-AEF0-C00427C69367}">
      <text>
        <r>
          <rPr>
            <sz val="9"/>
            <color indexed="81"/>
            <rFont val="Tahoma"/>
            <family val="2"/>
          </rPr>
          <t>Account_Balance_MTD(acctdept: {Map!E341})</t>
        </r>
      </text>
    </comment>
    <comment ref="G251" authorId="0" shapeId="0" xr:uid="{6F44A8E7-1A45-40BE-9FDF-D947396175BD}">
      <text>
        <r>
          <rPr>
            <sz val="9"/>
            <color indexed="81"/>
            <rFont val="Tahoma"/>
            <family val="2"/>
          </rPr>
          <t>Account_Balance_MTD(acctdept: {Map!F341})</t>
        </r>
      </text>
    </comment>
    <comment ref="H251" authorId="0" shapeId="0" xr:uid="{46310F78-590B-4F18-9DA0-F8EF7AE1D5A5}">
      <text>
        <r>
          <rPr>
            <sz val="9"/>
            <color indexed="81"/>
            <rFont val="Tahoma"/>
            <family val="2"/>
          </rPr>
          <t>Account_Balance_MTD(acctdept: {Map!G341})</t>
        </r>
      </text>
    </comment>
    <comment ref="I251" authorId="0" shapeId="0" xr:uid="{F344290E-1FCD-4A93-8674-E1BB7411FB5B}">
      <text>
        <r>
          <rPr>
            <sz val="9"/>
            <color indexed="81"/>
            <rFont val="Tahoma"/>
            <family val="2"/>
          </rPr>
          <t>Account_Balance_MTD(acctdept: {Map!H341})</t>
        </r>
      </text>
    </comment>
    <comment ref="J251" authorId="0" shapeId="0" xr:uid="{BEFDB3D3-8226-408E-B4E8-D1566873B6E6}">
      <text>
        <r>
          <rPr>
            <sz val="9"/>
            <color indexed="81"/>
            <rFont val="Tahoma"/>
            <family val="2"/>
          </rPr>
          <t>Account_Balance_MTD(acctdept: {Map!I341})</t>
        </r>
      </text>
    </comment>
    <comment ref="K251" authorId="0" shapeId="0" xr:uid="{E4C5EF68-5F07-4357-82CA-E1C9486BBD9A}">
      <text>
        <r>
          <rPr>
            <sz val="9"/>
            <color indexed="81"/>
            <rFont val="Tahoma"/>
            <family val="2"/>
          </rPr>
          <t>Account_Balance_MTD(acctdept: {Map!J341})</t>
        </r>
      </text>
    </comment>
    <comment ref="L251" authorId="0" shapeId="0" xr:uid="{3C5EFE65-4202-4C0E-9FA4-A983ED96C2E8}">
      <text>
        <r>
          <rPr>
            <sz val="9"/>
            <color indexed="81"/>
            <rFont val="Tahoma"/>
            <family val="2"/>
          </rPr>
          <t>Account_Balance_MTD(acctdept: {Map!K341})</t>
        </r>
      </text>
    </comment>
    <comment ref="M251" authorId="0" shapeId="0" xr:uid="{E82803B4-9616-4B60-87A5-2A4094EA894E}">
      <text>
        <r>
          <rPr>
            <sz val="9"/>
            <color indexed="81"/>
            <rFont val="Tahoma"/>
            <family val="2"/>
          </rPr>
          <t>Account_Balance_MTD(acctdept: {Map!L341})</t>
        </r>
      </text>
    </comment>
    <comment ref="D252" authorId="0" shapeId="0" xr:uid="{B55490F6-CC17-4CFC-B305-3783BD245302}">
      <text>
        <r>
          <rPr>
            <sz val="9"/>
            <color indexed="81"/>
            <rFont val="Tahoma"/>
            <family val="2"/>
          </rPr>
          <t>Account_Balance_MTD(acctdept: {Map!C342})</t>
        </r>
      </text>
    </comment>
    <comment ref="E252" authorId="0" shapeId="0" xr:uid="{3ADA7E46-0BC9-4EB6-B268-B1E6EA7DA9F5}">
      <text>
        <r>
          <rPr>
            <sz val="9"/>
            <color indexed="81"/>
            <rFont val="Tahoma"/>
            <family val="2"/>
          </rPr>
          <t>Account_Balance_MTD(acctdept: {Map!D342})</t>
        </r>
      </text>
    </comment>
    <comment ref="F252" authorId="0" shapeId="0" xr:uid="{8532BDCA-DEBC-4CD1-B014-98DCDEAE5FC4}">
      <text>
        <r>
          <rPr>
            <sz val="9"/>
            <color indexed="81"/>
            <rFont val="Tahoma"/>
            <family val="2"/>
          </rPr>
          <t>Account_Balance_MTD(acctdept: {Map!E342})</t>
        </r>
      </text>
    </comment>
    <comment ref="G252" authorId="0" shapeId="0" xr:uid="{4D80A574-8052-4719-8B39-92452DE2170E}">
      <text>
        <r>
          <rPr>
            <sz val="9"/>
            <color indexed="81"/>
            <rFont val="Tahoma"/>
            <family val="2"/>
          </rPr>
          <t>Account_Balance_MTD(acctdept: {Map!F342})</t>
        </r>
      </text>
    </comment>
    <comment ref="H252" authorId="0" shapeId="0" xr:uid="{8FE1AF65-0CBD-4CF8-8FF1-0DDEDA2FD74B}">
      <text>
        <r>
          <rPr>
            <sz val="9"/>
            <color indexed="81"/>
            <rFont val="Tahoma"/>
            <family val="2"/>
          </rPr>
          <t>Account_Balance_MTD(acctdept: {Map!G342})</t>
        </r>
      </text>
    </comment>
    <comment ref="I252" authorId="0" shapeId="0" xr:uid="{E3540CB7-D62F-481A-80C9-E7BF64E5018D}">
      <text>
        <r>
          <rPr>
            <sz val="9"/>
            <color indexed="81"/>
            <rFont val="Tahoma"/>
            <family val="2"/>
          </rPr>
          <t>Account_Balance_MTD(acctdept: {Map!H342})</t>
        </r>
      </text>
    </comment>
    <comment ref="J252" authorId="0" shapeId="0" xr:uid="{B855CCB7-3D49-4C01-816F-932F654B7E15}">
      <text>
        <r>
          <rPr>
            <sz val="9"/>
            <color indexed="81"/>
            <rFont val="Tahoma"/>
            <family val="2"/>
          </rPr>
          <t>Account_Balance_MTD(acctdept: {Map!I342})</t>
        </r>
      </text>
    </comment>
    <comment ref="K252" authorId="0" shapeId="0" xr:uid="{1F4484C5-991E-4C32-902F-A08DD431CE85}">
      <text>
        <r>
          <rPr>
            <sz val="9"/>
            <color indexed="81"/>
            <rFont val="Tahoma"/>
            <family val="2"/>
          </rPr>
          <t>Account_Balance_MTD(acctdept: {Map!J342})</t>
        </r>
      </text>
    </comment>
    <comment ref="L252" authorId="0" shapeId="0" xr:uid="{D29EC95B-32F7-4DA4-8CC3-3448F674D8A9}">
      <text>
        <r>
          <rPr>
            <sz val="9"/>
            <color indexed="81"/>
            <rFont val="Tahoma"/>
            <family val="2"/>
          </rPr>
          <t>Account_Balance_MTD(acctdept: {Map!K342})</t>
        </r>
      </text>
    </comment>
    <comment ref="M252" authorId="0" shapeId="0" xr:uid="{5560223F-3439-4314-A447-138630E0C9A0}">
      <text>
        <r>
          <rPr>
            <sz val="9"/>
            <color indexed="81"/>
            <rFont val="Tahoma"/>
            <family val="2"/>
          </rPr>
          <t>Account_Balance_MTD(acctdept: {Map!L342})</t>
        </r>
      </text>
    </comment>
    <comment ref="D253" authorId="0" shapeId="0" xr:uid="{E1519870-B7D1-4BB1-9DE1-1B18C1668139}">
      <text>
        <r>
          <rPr>
            <sz val="9"/>
            <color indexed="81"/>
            <rFont val="Tahoma"/>
            <family val="2"/>
          </rPr>
          <t>Account_Balance_MTD(acctdept: {Map!C343})</t>
        </r>
      </text>
    </comment>
    <comment ref="E253" authorId="0" shapeId="0" xr:uid="{353C894E-3F13-441A-A75F-A69CFE876C90}">
      <text>
        <r>
          <rPr>
            <sz val="9"/>
            <color indexed="81"/>
            <rFont val="Tahoma"/>
            <family val="2"/>
          </rPr>
          <t>Account_Balance_MTD(acctdept: {Map!D343})</t>
        </r>
      </text>
    </comment>
    <comment ref="F253" authorId="0" shapeId="0" xr:uid="{E2DF3113-9E80-49EA-ADF7-2B9F9B974167}">
      <text>
        <r>
          <rPr>
            <sz val="9"/>
            <color indexed="81"/>
            <rFont val="Tahoma"/>
            <family val="2"/>
          </rPr>
          <t>Account_Balance_MTD(acctdept: {Map!E343})</t>
        </r>
      </text>
    </comment>
    <comment ref="G253" authorId="0" shapeId="0" xr:uid="{D53ACBE0-98C0-478C-B074-86CBEE6871EE}">
      <text>
        <r>
          <rPr>
            <sz val="9"/>
            <color indexed="81"/>
            <rFont val="Tahoma"/>
            <family val="2"/>
          </rPr>
          <t>Account_Balance_MTD(acctdept: {Map!F343})</t>
        </r>
      </text>
    </comment>
    <comment ref="H253" authorId="0" shapeId="0" xr:uid="{97A9D8DE-E369-4783-840C-6CF71FD1264E}">
      <text>
        <r>
          <rPr>
            <sz val="9"/>
            <color indexed="81"/>
            <rFont val="Tahoma"/>
            <family val="2"/>
          </rPr>
          <t>Account_Balance_MTD(acctdept: {Map!G343})</t>
        </r>
      </text>
    </comment>
    <comment ref="I253" authorId="0" shapeId="0" xr:uid="{AE3E1026-DF26-4F38-95CA-C08A8325D566}">
      <text>
        <r>
          <rPr>
            <sz val="9"/>
            <color indexed="81"/>
            <rFont val="Tahoma"/>
            <family val="2"/>
          </rPr>
          <t>Account_Balance_MTD(acctdept: {Map!H343})</t>
        </r>
      </text>
    </comment>
    <comment ref="J253" authorId="0" shapeId="0" xr:uid="{C15C8FCF-4759-423A-8F79-F207173C9F91}">
      <text>
        <r>
          <rPr>
            <sz val="9"/>
            <color indexed="81"/>
            <rFont val="Tahoma"/>
            <family val="2"/>
          </rPr>
          <t>Account_Balance_MTD(acctdept: {Map!I343})</t>
        </r>
      </text>
    </comment>
    <comment ref="K253" authorId="0" shapeId="0" xr:uid="{0642CB80-75E8-4EB6-9A12-34D4EC3B957D}">
      <text>
        <r>
          <rPr>
            <sz val="9"/>
            <color indexed="81"/>
            <rFont val="Tahoma"/>
            <family val="2"/>
          </rPr>
          <t>Account_Balance_MTD(acctdept: {Map!J343})</t>
        </r>
      </text>
    </comment>
    <comment ref="L253" authorId="0" shapeId="0" xr:uid="{76A42652-EB8E-46F0-8C08-840F2D810EE8}">
      <text>
        <r>
          <rPr>
            <sz val="9"/>
            <color indexed="81"/>
            <rFont val="Tahoma"/>
            <family val="2"/>
          </rPr>
          <t>Account_Balance_MTD(acctdept: {Map!K343})</t>
        </r>
      </text>
    </comment>
    <comment ref="M253" authorId="0" shapeId="0" xr:uid="{7DF5B145-0E65-4D19-8E2F-D1EDDEA78927}">
      <text>
        <r>
          <rPr>
            <sz val="9"/>
            <color indexed="81"/>
            <rFont val="Tahoma"/>
            <family val="2"/>
          </rPr>
          <t>Account_Balance_MTD(acctdept: {Map!L343})</t>
        </r>
      </text>
    </comment>
    <comment ref="D254" authorId="0" shapeId="0" xr:uid="{A2563259-91FB-4CB0-9771-F5A06F09DADA}">
      <text>
        <r>
          <rPr>
            <sz val="9"/>
            <color indexed="81"/>
            <rFont val="Tahoma"/>
            <family val="2"/>
          </rPr>
          <t>Account_Balance_MTD(acctdept: {Map!C344})</t>
        </r>
      </text>
    </comment>
    <comment ref="E254" authorId="0" shapeId="0" xr:uid="{6E749969-1627-4F2A-A644-F7B390E1F997}">
      <text>
        <r>
          <rPr>
            <sz val="9"/>
            <color indexed="81"/>
            <rFont val="Tahoma"/>
            <family val="2"/>
          </rPr>
          <t>Account_Balance_MTD(acctdept: {Map!D344})</t>
        </r>
      </text>
    </comment>
    <comment ref="F254" authorId="0" shapeId="0" xr:uid="{A0C8ADCC-933A-4D36-8BED-1ACC12341333}">
      <text>
        <r>
          <rPr>
            <sz val="9"/>
            <color indexed="81"/>
            <rFont val="Tahoma"/>
            <family val="2"/>
          </rPr>
          <t>Account_Balance_MTD(acctdept: {Map!E344})</t>
        </r>
      </text>
    </comment>
    <comment ref="G254" authorId="0" shapeId="0" xr:uid="{F05D5DA9-8A4B-45D2-8EAE-5DE9AD6CB782}">
      <text>
        <r>
          <rPr>
            <sz val="9"/>
            <color indexed="81"/>
            <rFont val="Tahoma"/>
            <family val="2"/>
          </rPr>
          <t>Account_Balance_MTD(acctdept: {Map!F344})</t>
        </r>
      </text>
    </comment>
    <comment ref="H254" authorId="0" shapeId="0" xr:uid="{9F0E8AA0-E675-41E3-810E-DD93E4C8CE21}">
      <text>
        <r>
          <rPr>
            <sz val="9"/>
            <color indexed="81"/>
            <rFont val="Tahoma"/>
            <family val="2"/>
          </rPr>
          <t>Account_Balance_MTD(acctdept: {Map!G344})</t>
        </r>
      </text>
    </comment>
    <comment ref="I254" authorId="0" shapeId="0" xr:uid="{338CA5EA-4E87-457F-BAD4-DF396E125E12}">
      <text>
        <r>
          <rPr>
            <sz val="9"/>
            <color indexed="81"/>
            <rFont val="Tahoma"/>
            <family val="2"/>
          </rPr>
          <t>Account_Balance_MTD(acctdept: {Map!H344})</t>
        </r>
      </text>
    </comment>
    <comment ref="J254" authorId="0" shapeId="0" xr:uid="{0988AEF8-8430-49A0-B455-085C33EC0360}">
      <text>
        <r>
          <rPr>
            <sz val="9"/>
            <color indexed="81"/>
            <rFont val="Tahoma"/>
            <family val="2"/>
          </rPr>
          <t>Account_Balance_MTD(acctdept: {Map!I344})</t>
        </r>
      </text>
    </comment>
    <comment ref="K254" authorId="0" shapeId="0" xr:uid="{5AF995B8-52E3-42E4-9AD4-2A5EF8315EEF}">
      <text>
        <r>
          <rPr>
            <sz val="9"/>
            <color indexed="81"/>
            <rFont val="Tahoma"/>
            <family val="2"/>
          </rPr>
          <t>Account_Balance_MTD(acctdept: {Map!J344})</t>
        </r>
      </text>
    </comment>
    <comment ref="L254" authorId="0" shapeId="0" xr:uid="{39524344-4B29-4F24-A3D4-9DA57FEBE163}">
      <text>
        <r>
          <rPr>
            <sz val="9"/>
            <color indexed="81"/>
            <rFont val="Tahoma"/>
            <family val="2"/>
          </rPr>
          <t>Account_Balance_MTD(acctdept: {Map!K344})</t>
        </r>
      </text>
    </comment>
    <comment ref="M254" authorId="0" shapeId="0" xr:uid="{663BD8A5-DA1A-42E1-8BCB-B4BD577394F2}">
      <text>
        <r>
          <rPr>
            <sz val="9"/>
            <color indexed="81"/>
            <rFont val="Tahoma"/>
            <family val="2"/>
          </rPr>
          <t>Account_Balance_MTD(acctdept: {Map!L344})</t>
        </r>
      </text>
    </comment>
    <comment ref="D255" authorId="0" shapeId="0" xr:uid="{7C0F57A6-8546-45D5-B289-A19A75E758A8}">
      <text>
        <r>
          <rPr>
            <sz val="9"/>
            <color indexed="81"/>
            <rFont val="Tahoma"/>
            <family val="2"/>
          </rPr>
          <t>Account_Balance_MTD(acctdept: {Map!C345})</t>
        </r>
      </text>
    </comment>
    <comment ref="E255" authorId="0" shapeId="0" xr:uid="{B6CC7E76-519A-4E3B-854E-60EC51667E3C}">
      <text>
        <r>
          <rPr>
            <sz val="9"/>
            <color indexed="81"/>
            <rFont val="Tahoma"/>
            <family val="2"/>
          </rPr>
          <t>Account_Balance_MTD(acctdept: {Map!D345})</t>
        </r>
      </text>
    </comment>
    <comment ref="F255" authorId="0" shapeId="0" xr:uid="{9F25DFF7-0FAA-405F-8453-EF1C4C3F3BF8}">
      <text>
        <r>
          <rPr>
            <sz val="9"/>
            <color indexed="81"/>
            <rFont val="Tahoma"/>
            <family val="2"/>
          </rPr>
          <t>Account_Balance_MTD(acctdept: {Map!E345})</t>
        </r>
      </text>
    </comment>
    <comment ref="G255" authorId="0" shapeId="0" xr:uid="{27EAA923-8AD5-45CD-99E1-51397DC6F845}">
      <text>
        <r>
          <rPr>
            <sz val="9"/>
            <color indexed="81"/>
            <rFont val="Tahoma"/>
            <family val="2"/>
          </rPr>
          <t>Account_Balance_MTD(acctdept: {Map!F345})</t>
        </r>
      </text>
    </comment>
    <comment ref="H255" authorId="0" shapeId="0" xr:uid="{9AE18B1B-425B-456E-9DD5-6890F153C9AA}">
      <text>
        <r>
          <rPr>
            <sz val="9"/>
            <color indexed="81"/>
            <rFont val="Tahoma"/>
            <family val="2"/>
          </rPr>
          <t>Account_Balance_MTD(acctdept: {Map!G345})</t>
        </r>
      </text>
    </comment>
    <comment ref="I255" authorId="0" shapeId="0" xr:uid="{B3F1BE99-9CEC-4488-A96A-D714812FC539}">
      <text>
        <r>
          <rPr>
            <sz val="9"/>
            <color indexed="81"/>
            <rFont val="Tahoma"/>
            <family val="2"/>
          </rPr>
          <t>Account_Balance_MTD(acctdept: {Map!H345})</t>
        </r>
      </text>
    </comment>
    <comment ref="J255" authorId="0" shapeId="0" xr:uid="{CDBF33B0-1D25-48F3-BA18-CBBB992AD694}">
      <text>
        <r>
          <rPr>
            <sz val="9"/>
            <color indexed="81"/>
            <rFont val="Tahoma"/>
            <family val="2"/>
          </rPr>
          <t>Account_Balance_MTD(acctdept: {Map!I345})</t>
        </r>
      </text>
    </comment>
    <comment ref="K255" authorId="0" shapeId="0" xr:uid="{14DC7426-1FC9-4CFB-BC77-D35B8E4C34F3}">
      <text>
        <r>
          <rPr>
            <sz val="9"/>
            <color indexed="81"/>
            <rFont val="Tahoma"/>
            <family val="2"/>
          </rPr>
          <t>Account_Balance_MTD(acctdept: {Map!J345})</t>
        </r>
      </text>
    </comment>
    <comment ref="L255" authorId="0" shapeId="0" xr:uid="{E6584FCB-137E-4ED8-ADCA-24337B32E3A8}">
      <text>
        <r>
          <rPr>
            <sz val="9"/>
            <color indexed="81"/>
            <rFont val="Tahoma"/>
            <family val="2"/>
          </rPr>
          <t>Account_Balance_MTD(acctdept: {Map!K345})</t>
        </r>
      </text>
    </comment>
    <comment ref="M255" authorId="0" shapeId="0" xr:uid="{A4D59416-3785-4FBE-B6C7-2D288A3EA9F4}">
      <text>
        <r>
          <rPr>
            <sz val="9"/>
            <color indexed="81"/>
            <rFont val="Tahoma"/>
            <family val="2"/>
          </rPr>
          <t>Account_Balance_MTD(acctdept: {Map!L345})</t>
        </r>
      </text>
    </comment>
    <comment ref="D256" authorId="0" shapeId="0" xr:uid="{BE88D133-3DEB-453A-BA77-C1EAB786672B}">
      <text>
        <r>
          <rPr>
            <sz val="9"/>
            <color indexed="81"/>
            <rFont val="Tahoma"/>
            <family val="2"/>
          </rPr>
          <t>Account_Balance_MTD(acctdept: {Map!C346})</t>
        </r>
      </text>
    </comment>
    <comment ref="E256" authorId="0" shapeId="0" xr:uid="{20CF89FE-0409-46D7-8CC3-11D3CA175324}">
      <text>
        <r>
          <rPr>
            <sz val="9"/>
            <color indexed="81"/>
            <rFont val="Tahoma"/>
            <family val="2"/>
          </rPr>
          <t>Account_Balance_MTD(acctdept: {Map!D346})</t>
        </r>
      </text>
    </comment>
    <comment ref="F256" authorId="0" shapeId="0" xr:uid="{76821B88-E1D5-47EF-BEEC-DCC8A2159B1E}">
      <text>
        <r>
          <rPr>
            <sz val="9"/>
            <color indexed="81"/>
            <rFont val="Tahoma"/>
            <family val="2"/>
          </rPr>
          <t>Account_Balance_MTD(acctdept: {Map!E346})</t>
        </r>
      </text>
    </comment>
    <comment ref="G256" authorId="0" shapeId="0" xr:uid="{8F3BE49E-7228-410C-9DE6-56081993496B}">
      <text>
        <r>
          <rPr>
            <sz val="9"/>
            <color indexed="81"/>
            <rFont val="Tahoma"/>
            <family val="2"/>
          </rPr>
          <t>Account_Balance_MTD(acctdept: {Map!F346})</t>
        </r>
      </text>
    </comment>
    <comment ref="H256" authorId="0" shapeId="0" xr:uid="{0F4A07F3-6C36-41F9-B9B2-AF2EC42363B7}">
      <text>
        <r>
          <rPr>
            <sz val="9"/>
            <color indexed="81"/>
            <rFont val="Tahoma"/>
            <family val="2"/>
          </rPr>
          <t>Account_Balance_MTD(acctdept: {Map!G346})</t>
        </r>
      </text>
    </comment>
    <comment ref="I256" authorId="0" shapeId="0" xr:uid="{22A6372C-9362-483C-8476-15DA569BB3FF}">
      <text>
        <r>
          <rPr>
            <sz val="9"/>
            <color indexed="81"/>
            <rFont val="Tahoma"/>
            <family val="2"/>
          </rPr>
          <t>Account_Balance_MTD(acctdept: {Map!H346})</t>
        </r>
      </text>
    </comment>
    <comment ref="J256" authorId="0" shapeId="0" xr:uid="{92D09BD4-B878-40BE-885F-062F2AC82D58}">
      <text>
        <r>
          <rPr>
            <sz val="9"/>
            <color indexed="81"/>
            <rFont val="Tahoma"/>
            <family val="2"/>
          </rPr>
          <t>Account_Balance_MTD(acctdept: {Map!I346})</t>
        </r>
      </text>
    </comment>
    <comment ref="K256" authorId="0" shapeId="0" xr:uid="{A36671EF-6B76-4ECC-84E8-3B2B1AEB9E3D}">
      <text>
        <r>
          <rPr>
            <sz val="9"/>
            <color indexed="81"/>
            <rFont val="Tahoma"/>
            <family val="2"/>
          </rPr>
          <t>Account_Balance_MTD(acctdept: {Map!J346})</t>
        </r>
      </text>
    </comment>
    <comment ref="L256" authorId="0" shapeId="0" xr:uid="{C196952D-F103-4CCE-8FC8-5CC574E85DD4}">
      <text>
        <r>
          <rPr>
            <sz val="9"/>
            <color indexed="81"/>
            <rFont val="Tahoma"/>
            <family val="2"/>
          </rPr>
          <t>Account_Balance_MTD(acctdept: {Map!K346})</t>
        </r>
      </text>
    </comment>
    <comment ref="M256" authorId="0" shapeId="0" xr:uid="{BFF3DDBE-7329-42E2-9BD7-2512189A0ADB}">
      <text>
        <r>
          <rPr>
            <sz val="9"/>
            <color indexed="81"/>
            <rFont val="Tahoma"/>
            <family val="2"/>
          </rPr>
          <t>Account_Balance_MTD(acctdept: {Map!L346})</t>
        </r>
      </text>
    </comment>
    <comment ref="D257" authorId="0" shapeId="0" xr:uid="{9DF9B0EB-486E-49A3-9247-93F7C14BFD56}">
      <text>
        <r>
          <rPr>
            <sz val="9"/>
            <color indexed="81"/>
            <rFont val="Tahoma"/>
            <family val="2"/>
          </rPr>
          <t>Account_Balance_MTD(acctdept: {Map!C347})</t>
        </r>
      </text>
    </comment>
    <comment ref="E257" authorId="0" shapeId="0" xr:uid="{54010CFD-AC2E-4CA8-AD51-F7C407862E0B}">
      <text>
        <r>
          <rPr>
            <sz val="9"/>
            <color indexed="81"/>
            <rFont val="Tahoma"/>
            <family val="2"/>
          </rPr>
          <t>Account_Balance_MTD(acctdept: {Map!D347})</t>
        </r>
      </text>
    </comment>
    <comment ref="F257" authorId="0" shapeId="0" xr:uid="{3D457632-B80B-4AD9-99BD-E1C1866DC00F}">
      <text>
        <r>
          <rPr>
            <sz val="9"/>
            <color indexed="81"/>
            <rFont val="Tahoma"/>
            <family val="2"/>
          </rPr>
          <t>Account_Balance_MTD(acctdept: {Map!E347})</t>
        </r>
      </text>
    </comment>
    <comment ref="G257" authorId="0" shapeId="0" xr:uid="{70389E1F-DF8F-4C67-BA0F-F80484E5D51E}">
      <text>
        <r>
          <rPr>
            <sz val="9"/>
            <color indexed="81"/>
            <rFont val="Tahoma"/>
            <family val="2"/>
          </rPr>
          <t>Account_Balance_MTD(acctdept: {Map!F347})</t>
        </r>
      </text>
    </comment>
    <comment ref="H257" authorId="0" shapeId="0" xr:uid="{0AFF83CF-73AE-4F5B-8D46-C0E1F62AFC8E}">
      <text>
        <r>
          <rPr>
            <sz val="9"/>
            <color indexed="81"/>
            <rFont val="Tahoma"/>
            <family val="2"/>
          </rPr>
          <t>Account_Balance_MTD(acctdept: {Map!G347})</t>
        </r>
      </text>
    </comment>
    <comment ref="I257" authorId="0" shapeId="0" xr:uid="{8FE94F42-A4E8-46AA-8D2E-208C02A63955}">
      <text>
        <r>
          <rPr>
            <sz val="9"/>
            <color indexed="81"/>
            <rFont val="Tahoma"/>
            <family val="2"/>
          </rPr>
          <t>Account_Balance_MTD(acctdept: {Map!H347})</t>
        </r>
      </text>
    </comment>
    <comment ref="J257" authorId="0" shapeId="0" xr:uid="{B1EAB487-EE2D-449F-A6B5-671AB4E6B50B}">
      <text>
        <r>
          <rPr>
            <sz val="9"/>
            <color indexed="81"/>
            <rFont val="Tahoma"/>
            <family val="2"/>
          </rPr>
          <t>Account_Balance_MTD(acctdept: {Map!I347})</t>
        </r>
      </text>
    </comment>
    <comment ref="K257" authorId="0" shapeId="0" xr:uid="{91ABF117-13E4-40D5-BB98-42D1D42AA45E}">
      <text>
        <r>
          <rPr>
            <sz val="9"/>
            <color indexed="81"/>
            <rFont val="Tahoma"/>
            <family val="2"/>
          </rPr>
          <t>Account_Balance_MTD(acctdept: {Map!J347})</t>
        </r>
      </text>
    </comment>
    <comment ref="L257" authorId="0" shapeId="0" xr:uid="{3F76D150-E165-422B-9C12-0645DBFA0F02}">
      <text>
        <r>
          <rPr>
            <sz val="9"/>
            <color indexed="81"/>
            <rFont val="Tahoma"/>
            <family val="2"/>
          </rPr>
          <t>Account_Balance_MTD(acctdept: {Map!K347})</t>
        </r>
      </text>
    </comment>
    <comment ref="M257" authorId="0" shapeId="0" xr:uid="{99AF1DB1-A09B-47E9-BA8C-4598E141C6BF}">
      <text>
        <r>
          <rPr>
            <sz val="9"/>
            <color indexed="81"/>
            <rFont val="Tahoma"/>
            <family val="2"/>
          </rPr>
          <t>Account_Balance_MTD(acctdept: {Map!L347})</t>
        </r>
      </text>
    </comment>
    <comment ref="D258" authorId="0" shapeId="0" xr:uid="{A8A73F59-A5AA-45B6-ADB1-A9AD294B6990}">
      <text>
        <r>
          <rPr>
            <sz val="9"/>
            <color indexed="81"/>
            <rFont val="Tahoma"/>
            <family val="2"/>
          </rPr>
          <t>Account_Balance_MTD(acctdept: {Map!C348})</t>
        </r>
      </text>
    </comment>
    <comment ref="E258" authorId="0" shapeId="0" xr:uid="{8F5AE2C0-8A02-47A5-AD9B-04E952622DB6}">
      <text>
        <r>
          <rPr>
            <sz val="9"/>
            <color indexed="81"/>
            <rFont val="Tahoma"/>
            <family val="2"/>
          </rPr>
          <t>Account_Balance_MTD(acctdept: {Map!D348})</t>
        </r>
      </text>
    </comment>
    <comment ref="F258" authorId="0" shapeId="0" xr:uid="{5580D954-E074-4619-91EA-CC07C7E3459A}">
      <text>
        <r>
          <rPr>
            <sz val="9"/>
            <color indexed="81"/>
            <rFont val="Tahoma"/>
            <family val="2"/>
          </rPr>
          <t>Account_Balance_MTD(acctdept: {Map!E348})</t>
        </r>
      </text>
    </comment>
    <comment ref="G258" authorId="0" shapeId="0" xr:uid="{A83EE521-BB97-40CF-B63A-903EE53B8354}">
      <text>
        <r>
          <rPr>
            <sz val="9"/>
            <color indexed="81"/>
            <rFont val="Tahoma"/>
            <family val="2"/>
          </rPr>
          <t>Account_Balance_MTD(acctdept: {Map!F348})</t>
        </r>
      </text>
    </comment>
    <comment ref="H258" authorId="0" shapeId="0" xr:uid="{30AB5F39-8017-4398-98A4-86FA03E93043}">
      <text>
        <r>
          <rPr>
            <sz val="9"/>
            <color indexed="81"/>
            <rFont val="Tahoma"/>
            <family val="2"/>
          </rPr>
          <t>Account_Balance_MTD(acctdept: {Map!G348})</t>
        </r>
      </text>
    </comment>
    <comment ref="I258" authorId="0" shapeId="0" xr:uid="{1768E159-7033-477D-AB01-5003B2631CCB}">
      <text>
        <r>
          <rPr>
            <sz val="9"/>
            <color indexed="81"/>
            <rFont val="Tahoma"/>
            <family val="2"/>
          </rPr>
          <t>Account_Balance_MTD(acctdept: {Map!H348})</t>
        </r>
      </text>
    </comment>
    <comment ref="J258" authorId="0" shapeId="0" xr:uid="{F09FE3D7-CF38-49E3-B90F-B1D62DF82282}">
      <text>
        <r>
          <rPr>
            <sz val="9"/>
            <color indexed="81"/>
            <rFont val="Tahoma"/>
            <family val="2"/>
          </rPr>
          <t>Account_Balance_MTD(acctdept: {Map!I348})</t>
        </r>
      </text>
    </comment>
    <comment ref="K258" authorId="0" shapeId="0" xr:uid="{73EDF384-46C6-437A-B8F4-C15DA50DDBFF}">
      <text>
        <r>
          <rPr>
            <sz val="9"/>
            <color indexed="81"/>
            <rFont val="Tahoma"/>
            <family val="2"/>
          </rPr>
          <t>Account_Balance_MTD(acctdept: {Map!J348})</t>
        </r>
      </text>
    </comment>
    <comment ref="L258" authorId="0" shapeId="0" xr:uid="{6134BD2E-E0F9-4FF2-A214-4EEA414CCCF8}">
      <text>
        <r>
          <rPr>
            <sz val="9"/>
            <color indexed="81"/>
            <rFont val="Tahoma"/>
            <family val="2"/>
          </rPr>
          <t>Account_Balance_MTD(acctdept: {Map!K348})</t>
        </r>
      </text>
    </comment>
    <comment ref="M258" authorId="0" shapeId="0" xr:uid="{4491FC50-654E-44D3-B385-A7A8846C4532}">
      <text>
        <r>
          <rPr>
            <sz val="9"/>
            <color indexed="81"/>
            <rFont val="Tahoma"/>
            <family val="2"/>
          </rPr>
          <t>Account_Balance_MTD(acctdept: {Map!L348})</t>
        </r>
      </text>
    </comment>
    <comment ref="D259" authorId="0" shapeId="0" xr:uid="{6BAF009D-AE0F-4C2C-B3D0-3CE285778986}">
      <text>
        <r>
          <rPr>
            <sz val="9"/>
            <color indexed="81"/>
            <rFont val="Tahoma"/>
            <family val="2"/>
          </rPr>
          <t>Account_Balance_MTD(acctdept: {Map!C349})</t>
        </r>
      </text>
    </comment>
    <comment ref="E259" authorId="0" shapeId="0" xr:uid="{18DD2471-F415-4454-9FD9-6A9EC51C62AD}">
      <text>
        <r>
          <rPr>
            <sz val="9"/>
            <color indexed="81"/>
            <rFont val="Tahoma"/>
            <family val="2"/>
          </rPr>
          <t>Account_Balance_MTD(acctdept: {Map!D349})</t>
        </r>
      </text>
    </comment>
    <comment ref="F259" authorId="0" shapeId="0" xr:uid="{B8C12E29-D7EC-418D-97B0-73BB5BD42754}">
      <text>
        <r>
          <rPr>
            <sz val="9"/>
            <color indexed="81"/>
            <rFont val="Tahoma"/>
            <family val="2"/>
          </rPr>
          <t>Account_Balance_MTD(acctdept: {Map!E349})</t>
        </r>
      </text>
    </comment>
    <comment ref="G259" authorId="0" shapeId="0" xr:uid="{D6118EBD-E95A-4E25-8579-3F899DAE3632}">
      <text>
        <r>
          <rPr>
            <sz val="9"/>
            <color indexed="81"/>
            <rFont val="Tahoma"/>
            <family val="2"/>
          </rPr>
          <t>Account_Balance_MTD(acctdept: {Map!F349})</t>
        </r>
      </text>
    </comment>
    <comment ref="H259" authorId="0" shapeId="0" xr:uid="{2A147905-771C-44DC-9D0E-E2983FF09D97}">
      <text>
        <r>
          <rPr>
            <sz val="9"/>
            <color indexed="81"/>
            <rFont val="Tahoma"/>
            <family val="2"/>
          </rPr>
          <t>Account_Balance_MTD(acctdept: {Map!G349})</t>
        </r>
      </text>
    </comment>
    <comment ref="I259" authorId="0" shapeId="0" xr:uid="{15557E6A-E1DE-4863-AC76-CCA243206ACA}">
      <text>
        <r>
          <rPr>
            <sz val="9"/>
            <color indexed="81"/>
            <rFont val="Tahoma"/>
            <family val="2"/>
          </rPr>
          <t>Account_Balance_MTD(acctdept: {Map!H349})</t>
        </r>
      </text>
    </comment>
    <comment ref="J259" authorId="0" shapeId="0" xr:uid="{CAABB37B-96A9-4814-B72D-59A72ACF0AA6}">
      <text>
        <r>
          <rPr>
            <sz val="9"/>
            <color indexed="81"/>
            <rFont val="Tahoma"/>
            <family val="2"/>
          </rPr>
          <t>Account_Balance_MTD(acctdept: {Map!I349})</t>
        </r>
      </text>
    </comment>
    <comment ref="K259" authorId="0" shapeId="0" xr:uid="{0D16245A-13D3-4707-808D-AB8435FD6AB5}">
      <text>
        <r>
          <rPr>
            <sz val="9"/>
            <color indexed="81"/>
            <rFont val="Tahoma"/>
            <family val="2"/>
          </rPr>
          <t>Account_Balance_MTD(acctdept: {Map!J349})</t>
        </r>
      </text>
    </comment>
    <comment ref="L259" authorId="0" shapeId="0" xr:uid="{E27236C6-F58B-41BF-B397-BB9B6617A58D}">
      <text>
        <r>
          <rPr>
            <sz val="9"/>
            <color indexed="81"/>
            <rFont val="Tahoma"/>
            <family val="2"/>
          </rPr>
          <t>Account_Balance_MTD(acctdept: {Map!K349})</t>
        </r>
      </text>
    </comment>
    <comment ref="M259" authorId="0" shapeId="0" xr:uid="{DE2CD624-214A-47D1-8AB8-5AF5462155CC}">
      <text>
        <r>
          <rPr>
            <sz val="9"/>
            <color indexed="81"/>
            <rFont val="Tahoma"/>
            <family val="2"/>
          </rPr>
          <t>Account_Balance_MTD(acctdept: {Map!L349})</t>
        </r>
      </text>
    </comment>
    <comment ref="D260" authorId="0" shapeId="0" xr:uid="{D3320C0A-C900-4851-B849-F26FB71DB5E2}">
      <text>
        <r>
          <rPr>
            <sz val="9"/>
            <color indexed="81"/>
            <rFont val="Tahoma"/>
            <family val="2"/>
          </rPr>
          <t>Account_Balance_MTD(acctdept: {Map!C350})</t>
        </r>
      </text>
    </comment>
    <comment ref="E260" authorId="0" shapeId="0" xr:uid="{112124C9-873E-4A0E-9660-9096695F8F3C}">
      <text>
        <r>
          <rPr>
            <sz val="9"/>
            <color indexed="81"/>
            <rFont val="Tahoma"/>
            <family val="2"/>
          </rPr>
          <t>Account_Balance_MTD(acctdept: {Map!D350})</t>
        </r>
      </text>
    </comment>
    <comment ref="F260" authorId="0" shapeId="0" xr:uid="{490DE728-724B-43AC-8A49-82A92B750E3A}">
      <text>
        <r>
          <rPr>
            <sz val="9"/>
            <color indexed="81"/>
            <rFont val="Tahoma"/>
            <family val="2"/>
          </rPr>
          <t>Account_Balance_MTD(acctdept: {Map!E350})</t>
        </r>
      </text>
    </comment>
    <comment ref="G260" authorId="0" shapeId="0" xr:uid="{1BECA2EB-F5C6-45F4-9FD6-4C36925BD2A4}">
      <text>
        <r>
          <rPr>
            <sz val="9"/>
            <color indexed="81"/>
            <rFont val="Tahoma"/>
            <family val="2"/>
          </rPr>
          <t>Account_Balance_MTD(acctdept: {Map!F350})</t>
        </r>
      </text>
    </comment>
    <comment ref="H260" authorId="0" shapeId="0" xr:uid="{3C3814B9-059B-42FC-B9B0-EC7A73C236B2}">
      <text>
        <r>
          <rPr>
            <sz val="9"/>
            <color indexed="81"/>
            <rFont val="Tahoma"/>
            <family val="2"/>
          </rPr>
          <t>Account_Balance_MTD(acctdept: {Map!G350})</t>
        </r>
      </text>
    </comment>
    <comment ref="I260" authorId="0" shapeId="0" xr:uid="{1BD477CF-3A47-4DC7-BDA7-1D1103E8AA8E}">
      <text>
        <r>
          <rPr>
            <sz val="9"/>
            <color indexed="81"/>
            <rFont val="Tahoma"/>
            <family val="2"/>
          </rPr>
          <t>Account_Balance_MTD(acctdept: {Map!H350})</t>
        </r>
      </text>
    </comment>
    <comment ref="J260" authorId="0" shapeId="0" xr:uid="{FABE6981-8C2C-4E15-B47F-FFDEFA5AD6B0}">
      <text>
        <r>
          <rPr>
            <sz val="9"/>
            <color indexed="81"/>
            <rFont val="Tahoma"/>
            <family val="2"/>
          </rPr>
          <t>Account_Balance_MTD(acctdept: {Map!I350})</t>
        </r>
      </text>
    </comment>
    <comment ref="K260" authorId="0" shapeId="0" xr:uid="{80FFD3F1-7665-404A-917B-E24DB253AA8F}">
      <text>
        <r>
          <rPr>
            <sz val="9"/>
            <color indexed="81"/>
            <rFont val="Tahoma"/>
            <family val="2"/>
          </rPr>
          <t>Account_Balance_MTD(acctdept: {Map!J350})</t>
        </r>
      </text>
    </comment>
    <comment ref="L260" authorId="0" shapeId="0" xr:uid="{123A678D-2CA9-401D-94C8-7E14F3828852}">
      <text>
        <r>
          <rPr>
            <sz val="9"/>
            <color indexed="81"/>
            <rFont val="Tahoma"/>
            <family val="2"/>
          </rPr>
          <t>Account_Balance_MTD(acctdept: {Map!K350})</t>
        </r>
      </text>
    </comment>
    <comment ref="M260" authorId="0" shapeId="0" xr:uid="{9EA042E4-743A-405B-BC52-B286DD4DACEF}">
      <text>
        <r>
          <rPr>
            <sz val="9"/>
            <color indexed="81"/>
            <rFont val="Tahoma"/>
            <family val="2"/>
          </rPr>
          <t>Account_Balance_MTD(acctdept: {Map!L350})</t>
        </r>
      </text>
    </comment>
    <comment ref="D261" authorId="0" shapeId="0" xr:uid="{B4D32242-C0B7-42AE-8FF3-159A8CFBE735}">
      <text>
        <r>
          <rPr>
            <sz val="9"/>
            <color indexed="81"/>
            <rFont val="Tahoma"/>
            <family val="2"/>
          </rPr>
          <t>Account_Balance_MTD(acctdept: {Map!C351})</t>
        </r>
      </text>
    </comment>
    <comment ref="E261" authorId="0" shapeId="0" xr:uid="{F1B3E436-04AF-4806-ABA4-2BA0FE322AA7}">
      <text>
        <r>
          <rPr>
            <sz val="9"/>
            <color indexed="81"/>
            <rFont val="Tahoma"/>
            <family val="2"/>
          </rPr>
          <t>Account_Balance_MTD(acctdept: {Map!D351})</t>
        </r>
      </text>
    </comment>
    <comment ref="F261" authorId="0" shapeId="0" xr:uid="{D11B68C1-7B6C-4792-BAD3-ED5E0B29B427}">
      <text>
        <r>
          <rPr>
            <sz val="9"/>
            <color indexed="81"/>
            <rFont val="Tahoma"/>
            <family val="2"/>
          </rPr>
          <t>Account_Balance_MTD(acctdept: {Map!E351})</t>
        </r>
      </text>
    </comment>
    <comment ref="G261" authorId="0" shapeId="0" xr:uid="{A1DE79C1-A5D2-4CC6-A8FB-63047AE5EF92}">
      <text>
        <r>
          <rPr>
            <sz val="9"/>
            <color indexed="81"/>
            <rFont val="Tahoma"/>
            <family val="2"/>
          </rPr>
          <t>Account_Balance_MTD(acctdept: {Map!F351})</t>
        </r>
      </text>
    </comment>
    <comment ref="H261" authorId="0" shapeId="0" xr:uid="{043AD854-1077-4977-A28D-1E84B8EA1FA6}">
      <text>
        <r>
          <rPr>
            <sz val="9"/>
            <color indexed="81"/>
            <rFont val="Tahoma"/>
            <family val="2"/>
          </rPr>
          <t>Account_Balance_MTD(acctdept: {Map!G351})</t>
        </r>
      </text>
    </comment>
    <comment ref="I261" authorId="0" shapeId="0" xr:uid="{12256E56-2AE1-4EA1-B6EF-35F39A94F906}">
      <text>
        <r>
          <rPr>
            <sz val="9"/>
            <color indexed="81"/>
            <rFont val="Tahoma"/>
            <family val="2"/>
          </rPr>
          <t>Account_Balance_MTD(acctdept: {Map!H351})</t>
        </r>
      </text>
    </comment>
    <comment ref="J261" authorId="0" shapeId="0" xr:uid="{4F7001CD-17FD-4D13-852E-4705E15725AE}">
      <text>
        <r>
          <rPr>
            <sz val="9"/>
            <color indexed="81"/>
            <rFont val="Tahoma"/>
            <family val="2"/>
          </rPr>
          <t>Account_Balance_MTD(acctdept: {Map!I351})</t>
        </r>
      </text>
    </comment>
    <comment ref="K261" authorId="0" shapeId="0" xr:uid="{D9D486D8-01E1-42DD-96C0-2B5A00790D41}">
      <text>
        <r>
          <rPr>
            <sz val="9"/>
            <color indexed="81"/>
            <rFont val="Tahoma"/>
            <family val="2"/>
          </rPr>
          <t>Account_Balance_MTD(acctdept: {Map!J351})</t>
        </r>
      </text>
    </comment>
    <comment ref="L261" authorId="0" shapeId="0" xr:uid="{71407C42-9FA1-4CEE-A370-4F3A8B676209}">
      <text>
        <r>
          <rPr>
            <sz val="9"/>
            <color indexed="81"/>
            <rFont val="Tahoma"/>
            <family val="2"/>
          </rPr>
          <t>Account_Balance_MTD(acctdept: {Map!K351})</t>
        </r>
      </text>
    </comment>
    <comment ref="M261" authorId="0" shapeId="0" xr:uid="{B7A8ED6C-4B95-4394-849F-D3DD13118189}">
      <text>
        <r>
          <rPr>
            <sz val="9"/>
            <color indexed="81"/>
            <rFont val="Tahoma"/>
            <family val="2"/>
          </rPr>
          <t>Account_Balance_MTD(acctdept: {Map!L351})</t>
        </r>
      </text>
    </comment>
    <comment ref="D262" authorId="0" shapeId="0" xr:uid="{7F337895-1F3C-447F-8141-BE5D5183184D}">
      <text>
        <r>
          <rPr>
            <sz val="9"/>
            <color indexed="81"/>
            <rFont val="Tahoma"/>
            <family val="2"/>
          </rPr>
          <t>Account_Balance_MTD(acctdept: {Map!C352})</t>
        </r>
      </text>
    </comment>
    <comment ref="E262" authorId="0" shapeId="0" xr:uid="{706F784C-6B84-4CE5-8022-22118F12624D}">
      <text>
        <r>
          <rPr>
            <sz val="9"/>
            <color indexed="81"/>
            <rFont val="Tahoma"/>
            <family val="2"/>
          </rPr>
          <t>Account_Balance_MTD(acctdept: {Map!D352})</t>
        </r>
      </text>
    </comment>
    <comment ref="F262" authorId="0" shapeId="0" xr:uid="{27CCE167-034C-4C59-8E2F-4880DA4E1637}">
      <text>
        <r>
          <rPr>
            <sz val="9"/>
            <color indexed="81"/>
            <rFont val="Tahoma"/>
            <family val="2"/>
          </rPr>
          <t>Account_Balance_MTD(acctdept: {Map!E352})</t>
        </r>
      </text>
    </comment>
    <comment ref="G262" authorId="0" shapeId="0" xr:uid="{1C91A4CF-ED51-497C-9D61-810F4AA03DD9}">
      <text>
        <r>
          <rPr>
            <sz val="9"/>
            <color indexed="81"/>
            <rFont val="Tahoma"/>
            <family val="2"/>
          </rPr>
          <t>Account_Balance_MTD(acctdept: {Map!F352})</t>
        </r>
      </text>
    </comment>
    <comment ref="H262" authorId="0" shapeId="0" xr:uid="{32DA237A-9826-4DF3-9331-03880C023631}">
      <text>
        <r>
          <rPr>
            <sz val="9"/>
            <color indexed="81"/>
            <rFont val="Tahoma"/>
            <family val="2"/>
          </rPr>
          <t>Account_Balance_MTD(acctdept: {Map!G352})</t>
        </r>
      </text>
    </comment>
    <comment ref="I262" authorId="0" shapeId="0" xr:uid="{19BAD37C-2F86-40AF-B482-CEAA654137DC}">
      <text>
        <r>
          <rPr>
            <sz val="9"/>
            <color indexed="81"/>
            <rFont val="Tahoma"/>
            <family val="2"/>
          </rPr>
          <t>Account_Balance_MTD(acctdept: {Map!H352})</t>
        </r>
      </text>
    </comment>
    <comment ref="J262" authorId="0" shapeId="0" xr:uid="{04AD3BAC-4DFF-4380-84A3-CBF62BDC4268}">
      <text>
        <r>
          <rPr>
            <sz val="9"/>
            <color indexed="81"/>
            <rFont val="Tahoma"/>
            <family val="2"/>
          </rPr>
          <t>Account_Balance_MTD(acctdept: {Map!I352})</t>
        </r>
      </text>
    </comment>
    <comment ref="K262" authorId="0" shapeId="0" xr:uid="{36133E26-25B3-4A97-849E-0F36E2060E35}">
      <text>
        <r>
          <rPr>
            <sz val="9"/>
            <color indexed="81"/>
            <rFont val="Tahoma"/>
            <family val="2"/>
          </rPr>
          <t>Account_Balance_MTD(acctdept: {Map!J352})</t>
        </r>
      </text>
    </comment>
    <comment ref="L262" authorId="0" shapeId="0" xr:uid="{C9382AB6-253E-4CEF-B288-8327CD337D4E}">
      <text>
        <r>
          <rPr>
            <sz val="9"/>
            <color indexed="81"/>
            <rFont val="Tahoma"/>
            <family val="2"/>
          </rPr>
          <t>Account_Balance_MTD(acctdept: {Map!K352})</t>
        </r>
      </text>
    </comment>
    <comment ref="M262" authorId="0" shapeId="0" xr:uid="{2AD51977-2863-414A-908E-312F8BC3F070}">
      <text>
        <r>
          <rPr>
            <sz val="9"/>
            <color indexed="81"/>
            <rFont val="Tahoma"/>
            <family val="2"/>
          </rPr>
          <t>Account_Balance_MTD(acctdept: {Map!L352})</t>
        </r>
      </text>
    </comment>
    <comment ref="D263" authorId="0" shapeId="0" xr:uid="{704B3DA3-F661-4E90-853C-91EAD1743F2F}">
      <text>
        <r>
          <rPr>
            <sz val="9"/>
            <color indexed="81"/>
            <rFont val="Tahoma"/>
            <family val="2"/>
          </rPr>
          <t>Account_Balance_MTD(acctdept: {Map!C353})</t>
        </r>
      </text>
    </comment>
    <comment ref="E263" authorId="0" shapeId="0" xr:uid="{EA3C729A-531C-4A9B-9041-E53FA563E182}">
      <text>
        <r>
          <rPr>
            <sz val="9"/>
            <color indexed="81"/>
            <rFont val="Tahoma"/>
            <family val="2"/>
          </rPr>
          <t>Account_Balance_MTD(acctdept: {Map!D353})</t>
        </r>
      </text>
    </comment>
    <comment ref="F263" authorId="0" shapeId="0" xr:uid="{5AD7BFD3-365E-413C-A61B-6F12852176C5}">
      <text>
        <r>
          <rPr>
            <sz val="9"/>
            <color indexed="81"/>
            <rFont val="Tahoma"/>
            <family val="2"/>
          </rPr>
          <t>Account_Balance_MTD(acctdept: {Map!E353})</t>
        </r>
      </text>
    </comment>
    <comment ref="G263" authorId="0" shapeId="0" xr:uid="{4AC7C4C7-3481-468A-9B70-BD46E6025EB9}">
      <text>
        <r>
          <rPr>
            <sz val="9"/>
            <color indexed="81"/>
            <rFont val="Tahoma"/>
            <family val="2"/>
          </rPr>
          <t>Account_Balance_MTD(acctdept: {Map!F353})</t>
        </r>
      </text>
    </comment>
    <comment ref="H263" authorId="0" shapeId="0" xr:uid="{37CA8060-EAF0-4145-A968-3813374AAFF6}">
      <text>
        <r>
          <rPr>
            <sz val="9"/>
            <color indexed="81"/>
            <rFont val="Tahoma"/>
            <family val="2"/>
          </rPr>
          <t>Account_Balance_MTD(acctdept: {Map!G353})</t>
        </r>
      </text>
    </comment>
    <comment ref="I263" authorId="0" shapeId="0" xr:uid="{3260C56C-1900-42A5-9458-0CE9AECB176B}">
      <text>
        <r>
          <rPr>
            <sz val="9"/>
            <color indexed="81"/>
            <rFont val="Tahoma"/>
            <family val="2"/>
          </rPr>
          <t>Account_Balance_MTD(acctdept: {Map!H353})</t>
        </r>
      </text>
    </comment>
    <comment ref="J263" authorId="0" shapeId="0" xr:uid="{BADF1D11-85AA-40CA-8867-C1F2694D74C6}">
      <text>
        <r>
          <rPr>
            <sz val="9"/>
            <color indexed="81"/>
            <rFont val="Tahoma"/>
            <family val="2"/>
          </rPr>
          <t>Account_Balance_MTD(acctdept: {Map!I353})</t>
        </r>
      </text>
    </comment>
    <comment ref="K263" authorId="0" shapeId="0" xr:uid="{27799CCF-9D42-4C41-BF62-DC340D89E721}">
      <text>
        <r>
          <rPr>
            <sz val="9"/>
            <color indexed="81"/>
            <rFont val="Tahoma"/>
            <family val="2"/>
          </rPr>
          <t>Account_Balance_MTD(acctdept: {Map!J353})</t>
        </r>
      </text>
    </comment>
    <comment ref="L263" authorId="0" shapeId="0" xr:uid="{47B8C179-33F9-43AB-B6EC-93C43B514540}">
      <text>
        <r>
          <rPr>
            <sz val="9"/>
            <color indexed="81"/>
            <rFont val="Tahoma"/>
            <family val="2"/>
          </rPr>
          <t>Account_Balance_MTD(acctdept: {Map!K353})</t>
        </r>
      </text>
    </comment>
    <comment ref="M263" authorId="0" shapeId="0" xr:uid="{E975F3F4-1416-4B6E-8EDF-525230CEAC44}">
      <text>
        <r>
          <rPr>
            <sz val="9"/>
            <color indexed="81"/>
            <rFont val="Tahoma"/>
            <family val="2"/>
          </rPr>
          <t>Account_Balance_MTD(acctdept: {Map!L353})</t>
        </r>
      </text>
    </comment>
    <comment ref="D264" authorId="0" shapeId="0" xr:uid="{7C0CCDC0-CBB1-40A2-81B5-F4F796CED79E}">
      <text>
        <r>
          <rPr>
            <sz val="9"/>
            <color indexed="81"/>
            <rFont val="Tahoma"/>
            <family val="2"/>
          </rPr>
          <t>Account_Balance_MTD(acctdept: {Map!C354})</t>
        </r>
      </text>
    </comment>
    <comment ref="E264" authorId="0" shapeId="0" xr:uid="{97C914BA-4A78-462F-915B-771633390A9B}">
      <text>
        <r>
          <rPr>
            <sz val="9"/>
            <color indexed="81"/>
            <rFont val="Tahoma"/>
            <family val="2"/>
          </rPr>
          <t>Account_Balance_MTD(acctdept: {Map!D354})</t>
        </r>
      </text>
    </comment>
    <comment ref="F264" authorId="0" shapeId="0" xr:uid="{731626CE-2E70-4A51-BD27-D30BE025D5D2}">
      <text>
        <r>
          <rPr>
            <sz val="9"/>
            <color indexed="81"/>
            <rFont val="Tahoma"/>
            <family val="2"/>
          </rPr>
          <t>Account_Balance_MTD(acctdept: {Map!E354})</t>
        </r>
      </text>
    </comment>
    <comment ref="G264" authorId="0" shapeId="0" xr:uid="{8C18441B-A7AF-4FDF-8A6D-543D8A76772C}">
      <text>
        <r>
          <rPr>
            <sz val="9"/>
            <color indexed="81"/>
            <rFont val="Tahoma"/>
            <family val="2"/>
          </rPr>
          <t>Account_Balance_MTD(acctdept: {Map!F354})</t>
        </r>
      </text>
    </comment>
    <comment ref="H264" authorId="0" shapeId="0" xr:uid="{7E400DCA-0C55-40B3-B800-644E56D7C1DE}">
      <text>
        <r>
          <rPr>
            <sz val="9"/>
            <color indexed="81"/>
            <rFont val="Tahoma"/>
            <family val="2"/>
          </rPr>
          <t>Account_Balance_MTD(acctdept: {Map!G354})</t>
        </r>
      </text>
    </comment>
    <comment ref="I264" authorId="0" shapeId="0" xr:uid="{53D834E6-453B-486E-992E-A2A040F8E878}">
      <text>
        <r>
          <rPr>
            <sz val="9"/>
            <color indexed="81"/>
            <rFont val="Tahoma"/>
            <family val="2"/>
          </rPr>
          <t>Account_Balance_MTD(acctdept: {Map!H354})</t>
        </r>
      </text>
    </comment>
    <comment ref="J264" authorId="0" shapeId="0" xr:uid="{D0CFAB0A-4C76-4EE2-BA7C-1300E8B7273B}">
      <text>
        <r>
          <rPr>
            <sz val="9"/>
            <color indexed="81"/>
            <rFont val="Tahoma"/>
            <family val="2"/>
          </rPr>
          <t>Account_Balance_MTD(acctdept: {Map!I354})</t>
        </r>
      </text>
    </comment>
    <comment ref="K264" authorId="0" shapeId="0" xr:uid="{0C206489-ECEE-4E06-8378-849E6C061154}">
      <text>
        <r>
          <rPr>
            <sz val="9"/>
            <color indexed="81"/>
            <rFont val="Tahoma"/>
            <family val="2"/>
          </rPr>
          <t>Account_Balance_MTD(acctdept: {Map!J354})</t>
        </r>
      </text>
    </comment>
    <comment ref="L264" authorId="0" shapeId="0" xr:uid="{451B15C6-E0FA-4BF1-A596-F2DC717BE135}">
      <text>
        <r>
          <rPr>
            <sz val="9"/>
            <color indexed="81"/>
            <rFont val="Tahoma"/>
            <family val="2"/>
          </rPr>
          <t>Account_Balance_MTD(acctdept: {Map!K354})</t>
        </r>
      </text>
    </comment>
    <comment ref="M264" authorId="0" shapeId="0" xr:uid="{5385FB8C-49D6-492E-8241-36072F0CAC30}">
      <text>
        <r>
          <rPr>
            <sz val="9"/>
            <color indexed="81"/>
            <rFont val="Tahoma"/>
            <family val="2"/>
          </rPr>
          <t>Account_Balance_MTD(acctdept: {Map!L354})</t>
        </r>
      </text>
    </comment>
    <comment ref="D265" authorId="0" shapeId="0" xr:uid="{D928C43F-9523-4928-B517-F175D6DD5E73}">
      <text>
        <r>
          <rPr>
            <sz val="9"/>
            <color indexed="81"/>
            <rFont val="Tahoma"/>
            <family val="2"/>
          </rPr>
          <t>Account_Balance_MTD(acctdept: {Map!C355})</t>
        </r>
      </text>
    </comment>
    <comment ref="E265" authorId="0" shapeId="0" xr:uid="{7CDCC32C-6465-47A3-87F3-F9C65CB4DD3F}">
      <text>
        <r>
          <rPr>
            <sz val="9"/>
            <color indexed="81"/>
            <rFont val="Tahoma"/>
            <family val="2"/>
          </rPr>
          <t>Account_Balance_MTD(acctdept: {Map!D355})</t>
        </r>
      </text>
    </comment>
    <comment ref="F265" authorId="0" shapeId="0" xr:uid="{B0ECC908-318D-41C5-8FBE-31C5C210C64A}">
      <text>
        <r>
          <rPr>
            <sz val="9"/>
            <color indexed="81"/>
            <rFont val="Tahoma"/>
            <family val="2"/>
          </rPr>
          <t>Account_Balance_MTD(acctdept: {Map!E355})</t>
        </r>
      </text>
    </comment>
    <comment ref="G265" authorId="0" shapeId="0" xr:uid="{AB7ABA22-72C1-4C5A-A079-A178FF1A1C04}">
      <text>
        <r>
          <rPr>
            <sz val="9"/>
            <color indexed="81"/>
            <rFont val="Tahoma"/>
            <family val="2"/>
          </rPr>
          <t>Account_Balance_MTD(acctdept: {Map!F355})</t>
        </r>
      </text>
    </comment>
    <comment ref="H265" authorId="0" shapeId="0" xr:uid="{9CC0E285-D98F-41BF-B8AE-CEA8DF1C45C8}">
      <text>
        <r>
          <rPr>
            <sz val="9"/>
            <color indexed="81"/>
            <rFont val="Tahoma"/>
            <family val="2"/>
          </rPr>
          <t>Account_Balance_MTD(acctdept: {Map!G355})</t>
        </r>
      </text>
    </comment>
    <comment ref="I265" authorId="0" shapeId="0" xr:uid="{BF13FFA2-2748-4B99-BF29-FEF5FFEA5E3B}">
      <text>
        <r>
          <rPr>
            <sz val="9"/>
            <color indexed="81"/>
            <rFont val="Tahoma"/>
            <family val="2"/>
          </rPr>
          <t>Account_Balance_MTD(acctdept: {Map!H355})</t>
        </r>
      </text>
    </comment>
    <comment ref="J265" authorId="0" shapeId="0" xr:uid="{EBB80EAE-4A99-4036-9FA1-6A666A206F15}">
      <text>
        <r>
          <rPr>
            <sz val="9"/>
            <color indexed="81"/>
            <rFont val="Tahoma"/>
            <family val="2"/>
          </rPr>
          <t>Account_Balance_MTD(acctdept: {Map!I355})</t>
        </r>
      </text>
    </comment>
    <comment ref="K265" authorId="0" shapeId="0" xr:uid="{CC5381B4-1D73-403B-8131-0EAE78D705E2}">
      <text>
        <r>
          <rPr>
            <sz val="9"/>
            <color indexed="81"/>
            <rFont val="Tahoma"/>
            <family val="2"/>
          </rPr>
          <t>Account_Balance_MTD(acctdept: {Map!J355})</t>
        </r>
      </text>
    </comment>
    <comment ref="L265" authorId="0" shapeId="0" xr:uid="{E1FF8A0C-1DB9-48A1-9C3F-30D97D75B967}">
      <text>
        <r>
          <rPr>
            <sz val="9"/>
            <color indexed="81"/>
            <rFont val="Tahoma"/>
            <family val="2"/>
          </rPr>
          <t>Account_Balance_MTD(acctdept: {Map!K355})</t>
        </r>
      </text>
    </comment>
    <comment ref="M265" authorId="0" shapeId="0" xr:uid="{2BCDE8D1-4F67-4E0D-AD3F-37E4F3220AC2}">
      <text>
        <r>
          <rPr>
            <sz val="9"/>
            <color indexed="81"/>
            <rFont val="Tahoma"/>
            <family val="2"/>
          </rPr>
          <t>Account_Balance_MTD(acctdept: {Map!L355})</t>
        </r>
      </text>
    </comment>
    <comment ref="D266" authorId="0" shapeId="0" xr:uid="{DDE8963A-E8E6-4326-AD1E-26814AF07601}">
      <text>
        <r>
          <rPr>
            <sz val="9"/>
            <color indexed="81"/>
            <rFont val="Tahoma"/>
            <family val="2"/>
          </rPr>
          <t>Account_Balance_MTD(acctdept: {Map!C356})</t>
        </r>
      </text>
    </comment>
    <comment ref="E266" authorId="0" shapeId="0" xr:uid="{80E49431-44CB-4619-ACB5-040DA6FE5E0C}">
      <text>
        <r>
          <rPr>
            <sz val="9"/>
            <color indexed="81"/>
            <rFont val="Tahoma"/>
            <family val="2"/>
          </rPr>
          <t>Account_Balance_MTD(acctdept: {Map!D356})</t>
        </r>
      </text>
    </comment>
    <comment ref="F266" authorId="0" shapeId="0" xr:uid="{BD6ED9DC-0ADE-445B-93F8-0E364FF2006A}">
      <text>
        <r>
          <rPr>
            <sz val="9"/>
            <color indexed="81"/>
            <rFont val="Tahoma"/>
            <family val="2"/>
          </rPr>
          <t>Account_Balance_MTD(acctdept: {Map!E356})</t>
        </r>
      </text>
    </comment>
    <comment ref="G266" authorId="0" shapeId="0" xr:uid="{D1E4801E-36E0-4600-8966-EFD38B297319}">
      <text>
        <r>
          <rPr>
            <sz val="9"/>
            <color indexed="81"/>
            <rFont val="Tahoma"/>
            <family val="2"/>
          </rPr>
          <t>Account_Balance_MTD(acctdept: {Map!F356})</t>
        </r>
      </text>
    </comment>
    <comment ref="H266" authorId="0" shapeId="0" xr:uid="{39B5CF2D-2CBC-4E7B-8B1D-0785CEACE00C}">
      <text>
        <r>
          <rPr>
            <sz val="9"/>
            <color indexed="81"/>
            <rFont val="Tahoma"/>
            <family val="2"/>
          </rPr>
          <t>Account_Balance_MTD(acctdept: {Map!G356})</t>
        </r>
      </text>
    </comment>
    <comment ref="I266" authorId="0" shapeId="0" xr:uid="{171F1E70-1952-4D26-87E2-742343542145}">
      <text>
        <r>
          <rPr>
            <sz val="9"/>
            <color indexed="81"/>
            <rFont val="Tahoma"/>
            <family val="2"/>
          </rPr>
          <t>Account_Balance_MTD(acctdept: {Map!H356})</t>
        </r>
      </text>
    </comment>
    <comment ref="J266" authorId="0" shapeId="0" xr:uid="{08FE05F4-AC32-4A50-82EF-D48AE767B7F1}">
      <text>
        <r>
          <rPr>
            <sz val="9"/>
            <color indexed="81"/>
            <rFont val="Tahoma"/>
            <family val="2"/>
          </rPr>
          <t>Account_Balance_MTD(acctdept: {Map!I356})</t>
        </r>
      </text>
    </comment>
    <comment ref="K266" authorId="0" shapeId="0" xr:uid="{B5F9E2D7-84BC-4D66-9169-6E8E384E3F2D}">
      <text>
        <r>
          <rPr>
            <sz val="9"/>
            <color indexed="81"/>
            <rFont val="Tahoma"/>
            <family val="2"/>
          </rPr>
          <t>Account_Balance_MTD(acctdept: {Map!J356})</t>
        </r>
      </text>
    </comment>
    <comment ref="L266" authorId="0" shapeId="0" xr:uid="{784CC138-D1BA-4B48-A6AE-3E5850E5E78E}">
      <text>
        <r>
          <rPr>
            <sz val="9"/>
            <color indexed="81"/>
            <rFont val="Tahoma"/>
            <family val="2"/>
          </rPr>
          <t>Account_Balance_MTD(acctdept: {Map!K356})</t>
        </r>
      </text>
    </comment>
    <comment ref="M266" authorId="0" shapeId="0" xr:uid="{89B88352-12D7-463C-B6E8-72988F27EA7C}">
      <text>
        <r>
          <rPr>
            <sz val="9"/>
            <color indexed="81"/>
            <rFont val="Tahoma"/>
            <family val="2"/>
          </rPr>
          <t>Account_Balance_MTD(acctdept: {Map!L356})</t>
        </r>
      </text>
    </comment>
    <comment ref="D267" authorId="0" shapeId="0" xr:uid="{49A27943-5096-41CE-9AB9-2FF0CDB325AB}">
      <text>
        <r>
          <rPr>
            <sz val="9"/>
            <color indexed="81"/>
            <rFont val="Tahoma"/>
            <family val="2"/>
          </rPr>
          <t>Account_Balance_MTD(acctdept: {Map!C357})</t>
        </r>
      </text>
    </comment>
    <comment ref="E267" authorId="0" shapeId="0" xr:uid="{DFF2ADD3-0ED3-44D8-A040-37BBD5EED4B3}">
      <text>
        <r>
          <rPr>
            <sz val="9"/>
            <color indexed="81"/>
            <rFont val="Tahoma"/>
            <family val="2"/>
          </rPr>
          <t>Account_Balance_MTD(acctdept: {Map!D357})</t>
        </r>
      </text>
    </comment>
    <comment ref="F267" authorId="0" shapeId="0" xr:uid="{00C460DC-0622-45C3-BDE7-9C57679A011B}">
      <text>
        <r>
          <rPr>
            <sz val="9"/>
            <color indexed="81"/>
            <rFont val="Tahoma"/>
            <family val="2"/>
          </rPr>
          <t>Account_Balance_MTD(acctdept: {Map!E357})</t>
        </r>
      </text>
    </comment>
    <comment ref="G267" authorId="0" shapeId="0" xr:uid="{3FA1B5C2-3061-4DBD-9A5A-BFB98EE00AAE}">
      <text>
        <r>
          <rPr>
            <sz val="9"/>
            <color indexed="81"/>
            <rFont val="Tahoma"/>
            <family val="2"/>
          </rPr>
          <t>Account_Balance_MTD(acctdept: {Map!F357})</t>
        </r>
      </text>
    </comment>
    <comment ref="H267" authorId="0" shapeId="0" xr:uid="{632DF568-3FE4-4CF4-A958-3FE62C965538}">
      <text>
        <r>
          <rPr>
            <sz val="9"/>
            <color indexed="81"/>
            <rFont val="Tahoma"/>
            <family val="2"/>
          </rPr>
          <t>Account_Balance_MTD(acctdept: {Map!G357})</t>
        </r>
      </text>
    </comment>
    <comment ref="I267" authorId="0" shapeId="0" xr:uid="{C74AC3E4-F204-4FCD-A369-391198F49C2F}">
      <text>
        <r>
          <rPr>
            <sz val="9"/>
            <color indexed="81"/>
            <rFont val="Tahoma"/>
            <family val="2"/>
          </rPr>
          <t>Account_Balance_MTD(acctdept: {Map!H357})</t>
        </r>
      </text>
    </comment>
    <comment ref="J267" authorId="0" shapeId="0" xr:uid="{BCA663BC-E050-4937-B9AB-0E119EC95E57}">
      <text>
        <r>
          <rPr>
            <sz val="9"/>
            <color indexed="81"/>
            <rFont val="Tahoma"/>
            <family val="2"/>
          </rPr>
          <t>Account_Balance_MTD(acctdept: {Map!I357})</t>
        </r>
      </text>
    </comment>
    <comment ref="K267" authorId="0" shapeId="0" xr:uid="{95E44B78-B424-453C-ABE8-513A9B2A06FE}">
      <text>
        <r>
          <rPr>
            <sz val="9"/>
            <color indexed="81"/>
            <rFont val="Tahoma"/>
            <family val="2"/>
          </rPr>
          <t>Account_Balance_MTD(acctdept: {Map!J357})</t>
        </r>
      </text>
    </comment>
    <comment ref="L267" authorId="0" shapeId="0" xr:uid="{76A03B9B-3D87-4C3A-B815-AFB2BCDCB977}">
      <text>
        <r>
          <rPr>
            <sz val="9"/>
            <color indexed="81"/>
            <rFont val="Tahoma"/>
            <family val="2"/>
          </rPr>
          <t>Account_Balance_MTD(acctdept: {Map!K357})</t>
        </r>
      </text>
    </comment>
    <comment ref="M267" authorId="0" shapeId="0" xr:uid="{BFE5587F-BB17-4B88-9EF5-5CA9E95E2169}">
      <text>
        <r>
          <rPr>
            <sz val="9"/>
            <color indexed="81"/>
            <rFont val="Tahoma"/>
            <family val="2"/>
          </rPr>
          <t>Account_Balance_MTD(acctdept: {Map!L357})</t>
        </r>
      </text>
    </comment>
    <comment ref="D268" authorId="0" shapeId="0" xr:uid="{87D6442C-5C4B-4F86-ACB5-32BF65D70FCD}">
      <text>
        <r>
          <rPr>
            <sz val="9"/>
            <color indexed="81"/>
            <rFont val="Tahoma"/>
            <family val="2"/>
          </rPr>
          <t>Account_Balance_MTD(acctdept: {Map!C358})</t>
        </r>
      </text>
    </comment>
    <comment ref="E268" authorId="0" shapeId="0" xr:uid="{A40F87B8-07DB-4905-9BEC-28400B7A75CE}">
      <text>
        <r>
          <rPr>
            <sz val="9"/>
            <color indexed="81"/>
            <rFont val="Tahoma"/>
            <family val="2"/>
          </rPr>
          <t>Account_Balance_MTD(acctdept: {Map!D358})</t>
        </r>
      </text>
    </comment>
    <comment ref="F268" authorId="0" shapeId="0" xr:uid="{6E424DAA-1C50-470D-B535-307D1FBE22D3}">
      <text>
        <r>
          <rPr>
            <sz val="9"/>
            <color indexed="81"/>
            <rFont val="Tahoma"/>
            <family val="2"/>
          </rPr>
          <t>Account_Balance_MTD(acctdept: {Map!E358})</t>
        </r>
      </text>
    </comment>
    <comment ref="G268" authorId="0" shapeId="0" xr:uid="{DA75BBF0-0A7B-4C3E-825E-E69EB6FE7D11}">
      <text>
        <r>
          <rPr>
            <sz val="9"/>
            <color indexed="81"/>
            <rFont val="Tahoma"/>
            <family val="2"/>
          </rPr>
          <t>Account_Balance_MTD(acctdept: {Map!F358})</t>
        </r>
      </text>
    </comment>
    <comment ref="H268" authorId="0" shapeId="0" xr:uid="{775AB77F-51DA-484A-90DC-4D6747AA3E42}">
      <text>
        <r>
          <rPr>
            <sz val="9"/>
            <color indexed="81"/>
            <rFont val="Tahoma"/>
            <family val="2"/>
          </rPr>
          <t>Account_Balance_MTD(acctdept: {Map!G358})</t>
        </r>
      </text>
    </comment>
    <comment ref="I268" authorId="0" shapeId="0" xr:uid="{BFA59DCA-D991-4BDB-A139-900D09BA2DAC}">
      <text>
        <r>
          <rPr>
            <sz val="9"/>
            <color indexed="81"/>
            <rFont val="Tahoma"/>
            <family val="2"/>
          </rPr>
          <t>Account_Balance_MTD(acctdept: {Map!H358})</t>
        </r>
      </text>
    </comment>
    <comment ref="J268" authorId="0" shapeId="0" xr:uid="{3332E5FC-54F2-4CA3-8BE8-46F9B25876AC}">
      <text>
        <r>
          <rPr>
            <sz val="9"/>
            <color indexed="81"/>
            <rFont val="Tahoma"/>
            <family val="2"/>
          </rPr>
          <t>Account_Balance_MTD(acctdept: {Map!I358})</t>
        </r>
      </text>
    </comment>
    <comment ref="K268" authorId="0" shapeId="0" xr:uid="{0D9A6401-CE6B-45CE-B8EB-5107BB181686}">
      <text>
        <r>
          <rPr>
            <sz val="9"/>
            <color indexed="81"/>
            <rFont val="Tahoma"/>
            <family val="2"/>
          </rPr>
          <t>Account_Balance_MTD(acctdept: {Map!J358})</t>
        </r>
      </text>
    </comment>
    <comment ref="L268" authorId="0" shapeId="0" xr:uid="{169B8DA3-B876-4020-92C3-4AD222D994BE}">
      <text>
        <r>
          <rPr>
            <sz val="9"/>
            <color indexed="81"/>
            <rFont val="Tahoma"/>
            <family val="2"/>
          </rPr>
          <t>Account_Balance_MTD(acctdept: {Map!K358})</t>
        </r>
      </text>
    </comment>
    <comment ref="M268" authorId="0" shapeId="0" xr:uid="{AE37CC02-13F0-41E9-882F-F4CF7E68CCD4}">
      <text>
        <r>
          <rPr>
            <sz val="9"/>
            <color indexed="81"/>
            <rFont val="Tahoma"/>
            <family val="2"/>
          </rPr>
          <t>Account_Balance_MTD(acctdept: {Map!L358})</t>
        </r>
      </text>
    </comment>
    <comment ref="D269" authorId="0" shapeId="0" xr:uid="{F1F822AB-8605-4985-984E-E81E288F7D67}">
      <text>
        <r>
          <rPr>
            <sz val="9"/>
            <color indexed="81"/>
            <rFont val="Tahoma"/>
            <family val="2"/>
          </rPr>
          <t>Account_Balance_MTD(acctdept: {Map!C359})</t>
        </r>
      </text>
    </comment>
    <comment ref="E269" authorId="0" shapeId="0" xr:uid="{1C84B6B1-A40F-4A39-8711-6AC075246611}">
      <text>
        <r>
          <rPr>
            <sz val="9"/>
            <color indexed="81"/>
            <rFont val="Tahoma"/>
            <family val="2"/>
          </rPr>
          <t>Account_Balance_MTD(acctdept: {Map!D359})</t>
        </r>
      </text>
    </comment>
    <comment ref="F269" authorId="0" shapeId="0" xr:uid="{F0820C72-76F7-432D-85EE-8CC7883618CD}">
      <text>
        <r>
          <rPr>
            <sz val="9"/>
            <color indexed="81"/>
            <rFont val="Tahoma"/>
            <family val="2"/>
          </rPr>
          <t>Account_Balance_MTD(acctdept: {Map!E359})</t>
        </r>
      </text>
    </comment>
    <comment ref="G269" authorId="0" shapeId="0" xr:uid="{53890BF9-2211-4702-95CD-CEFB25B0524F}">
      <text>
        <r>
          <rPr>
            <sz val="9"/>
            <color indexed="81"/>
            <rFont val="Tahoma"/>
            <family val="2"/>
          </rPr>
          <t>Account_Balance_MTD(acctdept: {Map!F359})</t>
        </r>
      </text>
    </comment>
    <comment ref="H269" authorId="0" shapeId="0" xr:uid="{2BFFC4AF-6ED6-46D8-8CF8-9176AD7CFC01}">
      <text>
        <r>
          <rPr>
            <sz val="9"/>
            <color indexed="81"/>
            <rFont val="Tahoma"/>
            <family val="2"/>
          </rPr>
          <t>Account_Balance_MTD(acctdept: {Map!G359})</t>
        </r>
      </text>
    </comment>
    <comment ref="I269" authorId="0" shapeId="0" xr:uid="{996B2185-DC5C-4762-B211-5C246161CD69}">
      <text>
        <r>
          <rPr>
            <sz val="9"/>
            <color indexed="81"/>
            <rFont val="Tahoma"/>
            <family val="2"/>
          </rPr>
          <t>Account_Balance_MTD(acctdept: {Map!H359})</t>
        </r>
      </text>
    </comment>
    <comment ref="J269" authorId="0" shapeId="0" xr:uid="{D66B574B-119A-4556-98D0-61A2936692D5}">
      <text>
        <r>
          <rPr>
            <sz val="9"/>
            <color indexed="81"/>
            <rFont val="Tahoma"/>
            <family val="2"/>
          </rPr>
          <t>Account_Balance_MTD(acctdept: {Map!I359})</t>
        </r>
      </text>
    </comment>
    <comment ref="K269" authorId="0" shapeId="0" xr:uid="{68D5FEAF-FF24-4B43-A119-3750D45F0CBA}">
      <text>
        <r>
          <rPr>
            <sz val="9"/>
            <color indexed="81"/>
            <rFont val="Tahoma"/>
            <family val="2"/>
          </rPr>
          <t>Account_Balance_MTD(acctdept: {Map!J359})</t>
        </r>
      </text>
    </comment>
    <comment ref="L269" authorId="0" shapeId="0" xr:uid="{C9E236CC-ABAB-4D51-81EA-2A433433659F}">
      <text>
        <r>
          <rPr>
            <sz val="9"/>
            <color indexed="81"/>
            <rFont val="Tahoma"/>
            <family val="2"/>
          </rPr>
          <t>Account_Balance_MTD(acctdept: {Map!K359})</t>
        </r>
      </text>
    </comment>
    <comment ref="M269" authorId="0" shapeId="0" xr:uid="{B1202815-8580-4647-94BA-5CA7F38AE03A}">
      <text>
        <r>
          <rPr>
            <sz val="9"/>
            <color indexed="81"/>
            <rFont val="Tahoma"/>
            <family val="2"/>
          </rPr>
          <t>Account_Balance_MTD(acctdept: {Map!L359})</t>
        </r>
      </text>
    </comment>
    <comment ref="D270" authorId="0" shapeId="0" xr:uid="{0D0B8A9C-3F5B-41C9-AE16-D57AA148EDAE}">
      <text>
        <r>
          <rPr>
            <sz val="9"/>
            <color indexed="81"/>
            <rFont val="Tahoma"/>
            <family val="2"/>
          </rPr>
          <t>Account_Balance_MTD(acctdept: {Map!C360})</t>
        </r>
      </text>
    </comment>
    <comment ref="E270" authorId="0" shapeId="0" xr:uid="{81E07C05-FFB4-46CC-9890-E20F6210A251}">
      <text>
        <r>
          <rPr>
            <sz val="9"/>
            <color indexed="81"/>
            <rFont val="Tahoma"/>
            <family val="2"/>
          </rPr>
          <t>Account_Balance_MTD(acctdept: {Map!D360})</t>
        </r>
      </text>
    </comment>
    <comment ref="F270" authorId="0" shapeId="0" xr:uid="{69E247B8-71E1-49BA-8309-1F58C882C6E5}">
      <text>
        <r>
          <rPr>
            <sz val="9"/>
            <color indexed="81"/>
            <rFont val="Tahoma"/>
            <family val="2"/>
          </rPr>
          <t>Account_Balance_MTD(acctdept: {Map!E360})</t>
        </r>
      </text>
    </comment>
    <comment ref="G270" authorId="0" shapeId="0" xr:uid="{58687D99-6AAA-4542-A878-5798AFF647CF}">
      <text>
        <r>
          <rPr>
            <sz val="9"/>
            <color indexed="81"/>
            <rFont val="Tahoma"/>
            <family val="2"/>
          </rPr>
          <t>Account_Balance_MTD(acctdept: {Map!F360})</t>
        </r>
      </text>
    </comment>
    <comment ref="H270" authorId="0" shapeId="0" xr:uid="{3828990F-EC80-4039-AADC-8325428BFA72}">
      <text>
        <r>
          <rPr>
            <sz val="9"/>
            <color indexed="81"/>
            <rFont val="Tahoma"/>
            <family val="2"/>
          </rPr>
          <t>Account_Balance_MTD(acctdept: {Map!G360})</t>
        </r>
      </text>
    </comment>
    <comment ref="I270" authorId="0" shapeId="0" xr:uid="{0F07423F-81CE-4F91-B241-2E0C0E911A47}">
      <text>
        <r>
          <rPr>
            <sz val="9"/>
            <color indexed="81"/>
            <rFont val="Tahoma"/>
            <family val="2"/>
          </rPr>
          <t>Account_Balance_MTD(acctdept: {Map!H360})</t>
        </r>
      </text>
    </comment>
    <comment ref="J270" authorId="0" shapeId="0" xr:uid="{90067D99-F260-47F5-B660-61395EC6B99F}">
      <text>
        <r>
          <rPr>
            <sz val="9"/>
            <color indexed="81"/>
            <rFont val="Tahoma"/>
            <family val="2"/>
          </rPr>
          <t>Account_Balance_MTD(acctdept: {Map!I360})</t>
        </r>
      </text>
    </comment>
    <comment ref="K270" authorId="0" shapeId="0" xr:uid="{DCF19C37-4DAE-4BA8-A1BA-CF96159E6E41}">
      <text>
        <r>
          <rPr>
            <sz val="9"/>
            <color indexed="81"/>
            <rFont val="Tahoma"/>
            <family val="2"/>
          </rPr>
          <t>Account_Balance_MTD(acctdept: {Map!J360})</t>
        </r>
      </text>
    </comment>
    <comment ref="L270" authorId="0" shapeId="0" xr:uid="{3C5520E5-CA93-4992-B801-588364068257}">
      <text>
        <r>
          <rPr>
            <sz val="9"/>
            <color indexed="81"/>
            <rFont val="Tahoma"/>
            <family val="2"/>
          </rPr>
          <t>Account_Balance_MTD(acctdept: {Map!K360})</t>
        </r>
      </text>
    </comment>
    <comment ref="M270" authorId="0" shapeId="0" xr:uid="{725A0C0E-ED49-4EC0-A075-623E7C5EE7A4}">
      <text>
        <r>
          <rPr>
            <sz val="9"/>
            <color indexed="81"/>
            <rFont val="Tahoma"/>
            <family val="2"/>
          </rPr>
          <t>Account_Balance_MTD(acctdept: {Map!L360})</t>
        </r>
      </text>
    </comment>
    <comment ref="D271" authorId="0" shapeId="0" xr:uid="{950BFBCE-9677-4BA7-9902-6DF1834B9CB7}">
      <text>
        <r>
          <rPr>
            <sz val="9"/>
            <color indexed="81"/>
            <rFont val="Tahoma"/>
            <family val="2"/>
          </rPr>
          <t>Account_Balance_MTD(acctdept: {Map!C361})</t>
        </r>
      </text>
    </comment>
    <comment ref="E271" authorId="0" shapeId="0" xr:uid="{4BB0DE5D-0BFB-4C1A-92B3-4F57969697E1}">
      <text>
        <r>
          <rPr>
            <sz val="9"/>
            <color indexed="81"/>
            <rFont val="Tahoma"/>
            <family val="2"/>
          </rPr>
          <t>Account_Balance_MTD(acctdept: {Map!D361})</t>
        </r>
      </text>
    </comment>
    <comment ref="F271" authorId="0" shapeId="0" xr:uid="{53A547AF-53E9-4854-A725-6FECCDBFB7ED}">
      <text>
        <r>
          <rPr>
            <sz val="9"/>
            <color indexed="81"/>
            <rFont val="Tahoma"/>
            <family val="2"/>
          </rPr>
          <t>Account_Balance_MTD(acctdept: {Map!E361})</t>
        </r>
      </text>
    </comment>
    <comment ref="G271" authorId="0" shapeId="0" xr:uid="{6D6D216C-E74F-4915-A786-E54FC74FD62A}">
      <text>
        <r>
          <rPr>
            <sz val="9"/>
            <color indexed="81"/>
            <rFont val="Tahoma"/>
            <family val="2"/>
          </rPr>
          <t>Account_Balance_MTD(acctdept: {Map!F361})</t>
        </r>
      </text>
    </comment>
    <comment ref="H271" authorId="0" shapeId="0" xr:uid="{D19B595B-4810-4316-B6E3-5D3CC51B6AAB}">
      <text>
        <r>
          <rPr>
            <sz val="9"/>
            <color indexed="81"/>
            <rFont val="Tahoma"/>
            <family val="2"/>
          </rPr>
          <t>Account_Balance_MTD(acctdept: {Map!G361})</t>
        </r>
      </text>
    </comment>
    <comment ref="I271" authorId="0" shapeId="0" xr:uid="{76079D0E-81A8-49A0-A4CD-3C0021B8A941}">
      <text>
        <r>
          <rPr>
            <sz val="9"/>
            <color indexed="81"/>
            <rFont val="Tahoma"/>
            <family val="2"/>
          </rPr>
          <t>Account_Balance_MTD(acctdept: {Map!H361})</t>
        </r>
      </text>
    </comment>
    <comment ref="J271" authorId="0" shapeId="0" xr:uid="{487CA4DE-15F4-40AF-93D0-D718AD39C3BD}">
      <text>
        <r>
          <rPr>
            <sz val="9"/>
            <color indexed="81"/>
            <rFont val="Tahoma"/>
            <family val="2"/>
          </rPr>
          <t>Account_Balance_MTD(acctdept: {Map!I361})</t>
        </r>
      </text>
    </comment>
    <comment ref="K271" authorId="0" shapeId="0" xr:uid="{2718AC49-9D24-4189-8C73-AB31493B0AF0}">
      <text>
        <r>
          <rPr>
            <sz val="9"/>
            <color indexed="81"/>
            <rFont val="Tahoma"/>
            <family val="2"/>
          </rPr>
          <t>Account_Balance_MTD(acctdept: {Map!J361})</t>
        </r>
      </text>
    </comment>
    <comment ref="L271" authorId="0" shapeId="0" xr:uid="{349087BB-D67A-44BE-9C28-B8CCA097473E}">
      <text>
        <r>
          <rPr>
            <sz val="9"/>
            <color indexed="81"/>
            <rFont val="Tahoma"/>
            <family val="2"/>
          </rPr>
          <t>Account_Balance_MTD(acctdept: {Map!K361})</t>
        </r>
      </text>
    </comment>
    <comment ref="M271" authorId="0" shapeId="0" xr:uid="{0DACC16C-0ADE-40D1-81D1-1B5761829A25}">
      <text>
        <r>
          <rPr>
            <sz val="9"/>
            <color indexed="81"/>
            <rFont val="Tahoma"/>
            <family val="2"/>
          </rPr>
          <t>Account_Balance_MTD(acctdept: {Map!L361})</t>
        </r>
      </text>
    </comment>
    <comment ref="D272" authorId="0" shapeId="0" xr:uid="{2ED2FCFF-4E0C-435F-A439-54E7664571D2}">
      <text>
        <r>
          <rPr>
            <sz val="9"/>
            <color indexed="81"/>
            <rFont val="Tahoma"/>
            <family val="2"/>
          </rPr>
          <t>Account_Balance_MTD(acctdept: {Map!C362})</t>
        </r>
      </text>
    </comment>
    <comment ref="E272" authorId="0" shapeId="0" xr:uid="{0ECFD184-7703-48C6-83C3-689D7B7D24BB}">
      <text>
        <r>
          <rPr>
            <sz val="9"/>
            <color indexed="81"/>
            <rFont val="Tahoma"/>
            <family val="2"/>
          </rPr>
          <t>Account_Balance_MTD(acctdept: {Map!D362})</t>
        </r>
      </text>
    </comment>
    <comment ref="F272" authorId="0" shapeId="0" xr:uid="{351561F4-3B23-413A-8A29-E9BBD54E2366}">
      <text>
        <r>
          <rPr>
            <sz val="9"/>
            <color indexed="81"/>
            <rFont val="Tahoma"/>
            <family val="2"/>
          </rPr>
          <t>Account_Balance_MTD(acctdept: {Map!E362})</t>
        </r>
      </text>
    </comment>
    <comment ref="G272" authorId="0" shapeId="0" xr:uid="{7B5D3BD7-BD4D-4FB9-BA82-E62009210B15}">
      <text>
        <r>
          <rPr>
            <sz val="9"/>
            <color indexed="81"/>
            <rFont val="Tahoma"/>
            <family val="2"/>
          </rPr>
          <t>Account_Balance_MTD(acctdept: {Map!F362})</t>
        </r>
      </text>
    </comment>
    <comment ref="H272" authorId="0" shapeId="0" xr:uid="{81FD1BFA-36F9-4F19-A3E8-B5B642472C39}">
      <text>
        <r>
          <rPr>
            <sz val="9"/>
            <color indexed="81"/>
            <rFont val="Tahoma"/>
            <family val="2"/>
          </rPr>
          <t>Account_Balance_MTD(acctdept: {Map!G362})</t>
        </r>
      </text>
    </comment>
    <comment ref="I272" authorId="0" shapeId="0" xr:uid="{228C7B88-F8D0-4B05-A985-44AA39477C15}">
      <text>
        <r>
          <rPr>
            <sz val="9"/>
            <color indexed="81"/>
            <rFont val="Tahoma"/>
            <family val="2"/>
          </rPr>
          <t>Account_Balance_MTD(acctdept: {Map!H362})</t>
        </r>
      </text>
    </comment>
    <comment ref="J272" authorId="0" shapeId="0" xr:uid="{78304779-7999-44D3-9F72-34E599673CC3}">
      <text>
        <r>
          <rPr>
            <sz val="9"/>
            <color indexed="81"/>
            <rFont val="Tahoma"/>
            <family val="2"/>
          </rPr>
          <t>Account_Balance_MTD(acctdept: {Map!I362})</t>
        </r>
      </text>
    </comment>
    <comment ref="K272" authorId="0" shapeId="0" xr:uid="{308263A7-8056-4E9E-BB86-5D08427BAFB9}">
      <text>
        <r>
          <rPr>
            <sz val="9"/>
            <color indexed="81"/>
            <rFont val="Tahoma"/>
            <family val="2"/>
          </rPr>
          <t>Account_Balance_MTD(acctdept: {Map!J362})</t>
        </r>
      </text>
    </comment>
    <comment ref="L272" authorId="0" shapeId="0" xr:uid="{F7CD801F-EA21-474C-8FA0-1936433C3C59}">
      <text>
        <r>
          <rPr>
            <sz val="9"/>
            <color indexed="81"/>
            <rFont val="Tahoma"/>
            <family val="2"/>
          </rPr>
          <t>Account_Balance_MTD(acctdept: {Map!K362})</t>
        </r>
      </text>
    </comment>
    <comment ref="M272" authorId="0" shapeId="0" xr:uid="{1E3930A2-7523-4D2B-AF47-E1CAB25F5691}">
      <text>
        <r>
          <rPr>
            <sz val="9"/>
            <color indexed="81"/>
            <rFont val="Tahoma"/>
            <family val="2"/>
          </rPr>
          <t>Account_Balance_MTD(acctdept: {Map!L362})</t>
        </r>
      </text>
    </comment>
    <comment ref="D273" authorId="0" shapeId="0" xr:uid="{EA7F07D4-01AD-4F4F-A64F-527BAA24EA9F}">
      <text>
        <r>
          <rPr>
            <sz val="9"/>
            <color indexed="81"/>
            <rFont val="Tahoma"/>
            <family val="2"/>
          </rPr>
          <t>Account_Balance_MTD(acctdept: {Map!C363})</t>
        </r>
      </text>
    </comment>
    <comment ref="E273" authorId="0" shapeId="0" xr:uid="{134263A5-B223-4CBE-A66E-F1A7C28C39F6}">
      <text>
        <r>
          <rPr>
            <sz val="9"/>
            <color indexed="81"/>
            <rFont val="Tahoma"/>
            <family val="2"/>
          </rPr>
          <t>Account_Balance_MTD(acctdept: {Map!D363})</t>
        </r>
      </text>
    </comment>
    <comment ref="F273" authorId="0" shapeId="0" xr:uid="{12FA099A-C12F-4D26-81FC-2E52976B3ADD}">
      <text>
        <r>
          <rPr>
            <sz val="9"/>
            <color indexed="81"/>
            <rFont val="Tahoma"/>
            <family val="2"/>
          </rPr>
          <t>Account_Balance_MTD(acctdept: {Map!E363})</t>
        </r>
      </text>
    </comment>
    <comment ref="G273" authorId="0" shapeId="0" xr:uid="{90F1EE4D-C2DC-405F-8AEA-04644A42E84F}">
      <text>
        <r>
          <rPr>
            <sz val="9"/>
            <color indexed="81"/>
            <rFont val="Tahoma"/>
            <family val="2"/>
          </rPr>
          <t>Account_Balance_MTD(acctdept: {Map!F363})</t>
        </r>
      </text>
    </comment>
    <comment ref="H273" authorId="0" shapeId="0" xr:uid="{8C5B5ABC-D483-4C68-BDA7-3BC8B9758AE1}">
      <text>
        <r>
          <rPr>
            <sz val="9"/>
            <color indexed="81"/>
            <rFont val="Tahoma"/>
            <family val="2"/>
          </rPr>
          <t>Account_Balance_MTD(acctdept: {Map!G363})</t>
        </r>
      </text>
    </comment>
    <comment ref="I273" authorId="0" shapeId="0" xr:uid="{AA7CA5A5-C00A-492D-9332-86DFDB7754A2}">
      <text>
        <r>
          <rPr>
            <sz val="9"/>
            <color indexed="81"/>
            <rFont val="Tahoma"/>
            <family val="2"/>
          </rPr>
          <t>Account_Balance_MTD(acctdept: {Map!H363})</t>
        </r>
      </text>
    </comment>
    <comment ref="J273" authorId="0" shapeId="0" xr:uid="{CF319220-6F07-45FE-A341-007A9BC2CC72}">
      <text>
        <r>
          <rPr>
            <sz val="9"/>
            <color indexed="81"/>
            <rFont val="Tahoma"/>
            <family val="2"/>
          </rPr>
          <t>Account_Balance_MTD(acctdept: {Map!I363})</t>
        </r>
      </text>
    </comment>
    <comment ref="K273" authorId="0" shapeId="0" xr:uid="{B996D6A7-A6AB-4CC3-B67E-565C45952888}">
      <text>
        <r>
          <rPr>
            <sz val="9"/>
            <color indexed="81"/>
            <rFont val="Tahoma"/>
            <family val="2"/>
          </rPr>
          <t>Account_Balance_MTD(acctdept: {Map!J363})</t>
        </r>
      </text>
    </comment>
    <comment ref="L273" authorId="0" shapeId="0" xr:uid="{64550E1F-B94C-4ECB-9169-40C43F48EFDB}">
      <text>
        <r>
          <rPr>
            <sz val="9"/>
            <color indexed="81"/>
            <rFont val="Tahoma"/>
            <family val="2"/>
          </rPr>
          <t>Account_Balance_MTD(acctdept: {Map!K363})</t>
        </r>
      </text>
    </comment>
    <comment ref="M273" authorId="0" shapeId="0" xr:uid="{5CD9BDC6-8BA8-4307-82D7-66056042EAE1}">
      <text>
        <r>
          <rPr>
            <sz val="9"/>
            <color indexed="81"/>
            <rFont val="Tahoma"/>
            <family val="2"/>
          </rPr>
          <t>Account_Balance_MTD(acctdept: {Map!L363})</t>
        </r>
      </text>
    </comment>
    <comment ref="D274" authorId="0" shapeId="0" xr:uid="{04777881-0DD0-4126-AFF7-9F28F04A5841}">
      <text>
        <r>
          <rPr>
            <sz val="9"/>
            <color indexed="81"/>
            <rFont val="Tahoma"/>
            <family val="2"/>
          </rPr>
          <t>Account_Balance_MTD(acctdept: {Map!C364})</t>
        </r>
      </text>
    </comment>
    <comment ref="E274" authorId="0" shapeId="0" xr:uid="{4809AAA7-7624-4F5E-ADC6-9AAA3C5336D2}">
      <text>
        <r>
          <rPr>
            <sz val="9"/>
            <color indexed="81"/>
            <rFont val="Tahoma"/>
            <family val="2"/>
          </rPr>
          <t>Account_Balance_MTD(acctdept: {Map!D364})</t>
        </r>
      </text>
    </comment>
    <comment ref="F274" authorId="0" shapeId="0" xr:uid="{AE0F0D65-E928-4C44-ACCD-1F5278479B05}">
      <text>
        <r>
          <rPr>
            <sz val="9"/>
            <color indexed="81"/>
            <rFont val="Tahoma"/>
            <family val="2"/>
          </rPr>
          <t>Account_Balance_MTD(acctdept: {Map!E364})</t>
        </r>
      </text>
    </comment>
    <comment ref="G274" authorId="0" shapeId="0" xr:uid="{A1086B86-C7E9-48E5-8ADA-FE7F8A018B9E}">
      <text>
        <r>
          <rPr>
            <sz val="9"/>
            <color indexed="81"/>
            <rFont val="Tahoma"/>
            <family val="2"/>
          </rPr>
          <t>Account_Balance_MTD(acctdept: {Map!F364})</t>
        </r>
      </text>
    </comment>
    <comment ref="H274" authorId="0" shapeId="0" xr:uid="{94AAD6D4-9D6A-491C-A02C-EC671781650B}">
      <text>
        <r>
          <rPr>
            <sz val="9"/>
            <color indexed="81"/>
            <rFont val="Tahoma"/>
            <family val="2"/>
          </rPr>
          <t>Account_Balance_MTD(acctdept: {Map!G364})</t>
        </r>
      </text>
    </comment>
    <comment ref="I274" authorId="0" shapeId="0" xr:uid="{6A394820-5DBD-4D3D-B8AE-A8E4010E9A61}">
      <text>
        <r>
          <rPr>
            <sz val="9"/>
            <color indexed="81"/>
            <rFont val="Tahoma"/>
            <family val="2"/>
          </rPr>
          <t>Account_Balance_MTD(acctdept: {Map!H364})</t>
        </r>
      </text>
    </comment>
    <comment ref="J274" authorId="0" shapeId="0" xr:uid="{FBE1ABEB-17DF-47FC-874A-0227BAFCB400}">
      <text>
        <r>
          <rPr>
            <sz val="9"/>
            <color indexed="81"/>
            <rFont val="Tahoma"/>
            <family val="2"/>
          </rPr>
          <t>Account_Balance_MTD(acctdept: {Map!I364})</t>
        </r>
      </text>
    </comment>
    <comment ref="K274" authorId="0" shapeId="0" xr:uid="{C8BE071C-537D-469C-94D5-AF794E64DC5B}">
      <text>
        <r>
          <rPr>
            <sz val="9"/>
            <color indexed="81"/>
            <rFont val="Tahoma"/>
            <family val="2"/>
          </rPr>
          <t>Account_Balance_MTD(acctdept: {Map!J364})</t>
        </r>
      </text>
    </comment>
    <comment ref="L274" authorId="0" shapeId="0" xr:uid="{22B2D1B7-1D04-4790-A245-A76FB9D776D0}">
      <text>
        <r>
          <rPr>
            <sz val="9"/>
            <color indexed="81"/>
            <rFont val="Tahoma"/>
            <family val="2"/>
          </rPr>
          <t>Account_Balance_MTD(acctdept: {Map!K364})</t>
        </r>
      </text>
    </comment>
    <comment ref="M274" authorId="0" shapeId="0" xr:uid="{C38173D4-BB5B-431F-A613-CE213441C72F}">
      <text>
        <r>
          <rPr>
            <sz val="9"/>
            <color indexed="81"/>
            <rFont val="Tahoma"/>
            <family val="2"/>
          </rPr>
          <t>Account_Balance_MTD(acctdept: {Map!L364})</t>
        </r>
      </text>
    </comment>
    <comment ref="D275" authorId="0" shapeId="0" xr:uid="{2701B269-1923-4B90-8591-3E4C1FB89009}">
      <text>
        <r>
          <rPr>
            <sz val="9"/>
            <color indexed="81"/>
            <rFont val="Tahoma"/>
            <family val="2"/>
          </rPr>
          <t>Account_Balance_MTD(acctdept: {Map!C365})</t>
        </r>
      </text>
    </comment>
    <comment ref="E275" authorId="0" shapeId="0" xr:uid="{BC0559BF-EFED-43E3-848D-D5F0FA5670E2}">
      <text>
        <r>
          <rPr>
            <sz val="9"/>
            <color indexed="81"/>
            <rFont val="Tahoma"/>
            <family val="2"/>
          </rPr>
          <t>Account_Balance_MTD(acctdept: {Map!D365})</t>
        </r>
      </text>
    </comment>
    <comment ref="F275" authorId="0" shapeId="0" xr:uid="{658E7DEE-10CF-41CB-A2A9-3DC3ACDA6BCE}">
      <text>
        <r>
          <rPr>
            <sz val="9"/>
            <color indexed="81"/>
            <rFont val="Tahoma"/>
            <family val="2"/>
          </rPr>
          <t>Account_Balance_MTD(acctdept: {Map!E365})</t>
        </r>
      </text>
    </comment>
    <comment ref="G275" authorId="0" shapeId="0" xr:uid="{0EA37D35-4F2E-4660-9313-33D10A1C8711}">
      <text>
        <r>
          <rPr>
            <sz val="9"/>
            <color indexed="81"/>
            <rFont val="Tahoma"/>
            <family val="2"/>
          </rPr>
          <t>Account_Balance_MTD(acctdept: {Map!F365})</t>
        </r>
      </text>
    </comment>
    <comment ref="H275" authorId="0" shapeId="0" xr:uid="{1B23D105-568D-448F-A7FF-07B4B5C8541A}">
      <text>
        <r>
          <rPr>
            <sz val="9"/>
            <color indexed="81"/>
            <rFont val="Tahoma"/>
            <family val="2"/>
          </rPr>
          <t>Account_Balance_MTD(acctdept: {Map!G365})</t>
        </r>
      </text>
    </comment>
    <comment ref="I275" authorId="0" shapeId="0" xr:uid="{F962E80D-EB03-4428-BC01-F241B53D8D48}">
      <text>
        <r>
          <rPr>
            <sz val="9"/>
            <color indexed="81"/>
            <rFont val="Tahoma"/>
            <family val="2"/>
          </rPr>
          <t>Account_Balance_MTD(acctdept: {Map!H365})</t>
        </r>
      </text>
    </comment>
    <comment ref="J275" authorId="0" shapeId="0" xr:uid="{D4432765-031D-4725-AA73-A2B9CF0F85E7}">
      <text>
        <r>
          <rPr>
            <sz val="9"/>
            <color indexed="81"/>
            <rFont val="Tahoma"/>
            <family val="2"/>
          </rPr>
          <t>Account_Balance_MTD(acctdept: {Map!I365})</t>
        </r>
      </text>
    </comment>
    <comment ref="K275" authorId="0" shapeId="0" xr:uid="{E5B2C143-9E60-46B9-8036-EA9F04BBD30F}">
      <text>
        <r>
          <rPr>
            <sz val="9"/>
            <color indexed="81"/>
            <rFont val="Tahoma"/>
            <family val="2"/>
          </rPr>
          <t>Account_Balance_MTD(acctdept: {Map!J365})</t>
        </r>
      </text>
    </comment>
    <comment ref="L275" authorId="0" shapeId="0" xr:uid="{9D9EF0B4-DD42-4713-9DFA-4C2EFABAA940}">
      <text>
        <r>
          <rPr>
            <sz val="9"/>
            <color indexed="81"/>
            <rFont val="Tahoma"/>
            <family val="2"/>
          </rPr>
          <t>Account_Balance_MTD(acctdept: {Map!K365})</t>
        </r>
      </text>
    </comment>
    <comment ref="M275" authorId="0" shapeId="0" xr:uid="{266FC32D-3C85-42B4-BFD1-F8032F35654F}">
      <text>
        <r>
          <rPr>
            <sz val="9"/>
            <color indexed="81"/>
            <rFont val="Tahoma"/>
            <family val="2"/>
          </rPr>
          <t>Account_Balance_MTD(acctdept: {Map!L365})</t>
        </r>
      </text>
    </comment>
    <comment ref="D276" authorId="0" shapeId="0" xr:uid="{A475CE2C-A723-456C-9D18-BE8C35DC219E}">
      <text>
        <r>
          <rPr>
            <sz val="9"/>
            <color indexed="81"/>
            <rFont val="Tahoma"/>
            <family val="2"/>
          </rPr>
          <t>Account_Balance_MTD(acctdept: {Map!C366})</t>
        </r>
      </text>
    </comment>
    <comment ref="E276" authorId="0" shapeId="0" xr:uid="{4AFB43CC-691D-4B8C-B78A-A962BF37B54A}">
      <text>
        <r>
          <rPr>
            <sz val="9"/>
            <color indexed="81"/>
            <rFont val="Tahoma"/>
            <family val="2"/>
          </rPr>
          <t>Account_Balance_MTD(acctdept: {Map!D366})</t>
        </r>
      </text>
    </comment>
    <comment ref="F276" authorId="0" shapeId="0" xr:uid="{7E241D92-2738-4676-B1CD-7ED70035C1F6}">
      <text>
        <r>
          <rPr>
            <sz val="9"/>
            <color indexed="81"/>
            <rFont val="Tahoma"/>
            <family val="2"/>
          </rPr>
          <t>Account_Balance_MTD(acctdept: {Map!E366})</t>
        </r>
      </text>
    </comment>
    <comment ref="G276" authorId="0" shapeId="0" xr:uid="{02CA98B5-7FCB-4B4A-A22C-225FC8AA7F3B}">
      <text>
        <r>
          <rPr>
            <sz val="9"/>
            <color indexed="81"/>
            <rFont val="Tahoma"/>
            <family val="2"/>
          </rPr>
          <t>Account_Balance_MTD(acctdept: {Map!F366})</t>
        </r>
      </text>
    </comment>
    <comment ref="H276" authorId="0" shapeId="0" xr:uid="{F190A456-A3F2-4FB9-A1F6-F5DA4119AAE7}">
      <text>
        <r>
          <rPr>
            <sz val="9"/>
            <color indexed="81"/>
            <rFont val="Tahoma"/>
            <family val="2"/>
          </rPr>
          <t>Account_Balance_MTD(acctdept: {Map!G366})</t>
        </r>
      </text>
    </comment>
    <comment ref="I276" authorId="0" shapeId="0" xr:uid="{9B3208BB-DF8A-4B87-AFBF-754D2BBE7BD9}">
      <text>
        <r>
          <rPr>
            <sz val="9"/>
            <color indexed="81"/>
            <rFont val="Tahoma"/>
            <family val="2"/>
          </rPr>
          <t>Account_Balance_MTD(acctdept: {Map!H366})</t>
        </r>
      </text>
    </comment>
    <comment ref="J276" authorId="0" shapeId="0" xr:uid="{1DE3E3F6-DB3E-49D0-87E3-7046DE8CA379}">
      <text>
        <r>
          <rPr>
            <sz val="9"/>
            <color indexed="81"/>
            <rFont val="Tahoma"/>
            <family val="2"/>
          </rPr>
          <t>Account_Balance_MTD(acctdept: {Map!I366})</t>
        </r>
      </text>
    </comment>
    <comment ref="K276" authorId="0" shapeId="0" xr:uid="{A8EB3E91-6667-4DE5-90A4-8B6387F65D07}">
      <text>
        <r>
          <rPr>
            <sz val="9"/>
            <color indexed="81"/>
            <rFont val="Tahoma"/>
            <family val="2"/>
          </rPr>
          <t>Account_Balance_MTD(acctdept: {Map!J366})</t>
        </r>
      </text>
    </comment>
    <comment ref="L276" authorId="0" shapeId="0" xr:uid="{5EDBF393-BA57-4BB6-A087-A377D78D9FB5}">
      <text>
        <r>
          <rPr>
            <sz val="9"/>
            <color indexed="81"/>
            <rFont val="Tahoma"/>
            <family val="2"/>
          </rPr>
          <t>Account_Balance_MTD(acctdept: {Map!K366})</t>
        </r>
      </text>
    </comment>
    <comment ref="M276" authorId="0" shapeId="0" xr:uid="{F1C6E432-E182-4224-B3AC-28F72735A974}">
      <text>
        <r>
          <rPr>
            <sz val="9"/>
            <color indexed="81"/>
            <rFont val="Tahoma"/>
            <family val="2"/>
          </rPr>
          <t>Account_Balance_MTD(acctdept: {Map!L366})</t>
        </r>
      </text>
    </comment>
    <comment ref="D277" authorId="0" shapeId="0" xr:uid="{7E3B43D8-0CE6-4375-933D-AC1D6B5BD524}">
      <text>
        <r>
          <rPr>
            <sz val="9"/>
            <color indexed="81"/>
            <rFont val="Tahoma"/>
            <family val="2"/>
          </rPr>
          <t>Account_Balance_MTD(acctdept: {Map!C367})</t>
        </r>
      </text>
    </comment>
    <comment ref="E277" authorId="0" shapeId="0" xr:uid="{0F466CE5-A8DA-44D0-8E8D-7BE360B69327}">
      <text>
        <r>
          <rPr>
            <sz val="9"/>
            <color indexed="81"/>
            <rFont val="Tahoma"/>
            <family val="2"/>
          </rPr>
          <t>Account_Balance_MTD(acctdept: {Map!D367})</t>
        </r>
      </text>
    </comment>
    <comment ref="F277" authorId="0" shapeId="0" xr:uid="{90484DB7-4AFB-48F2-9CF6-3A1A2FF859F9}">
      <text>
        <r>
          <rPr>
            <sz val="9"/>
            <color indexed="81"/>
            <rFont val="Tahoma"/>
            <family val="2"/>
          </rPr>
          <t>Account_Balance_MTD(acctdept: {Map!E367})</t>
        </r>
      </text>
    </comment>
    <comment ref="G277" authorId="0" shapeId="0" xr:uid="{52A38A79-34E5-41E3-9B76-EF755CBCA00B}">
      <text>
        <r>
          <rPr>
            <sz val="9"/>
            <color indexed="81"/>
            <rFont val="Tahoma"/>
            <family val="2"/>
          </rPr>
          <t>Account_Balance_MTD(acctdept: {Map!F367})</t>
        </r>
      </text>
    </comment>
    <comment ref="H277" authorId="0" shapeId="0" xr:uid="{8A714D78-D5B2-456B-A231-74BD7107660F}">
      <text>
        <r>
          <rPr>
            <sz val="9"/>
            <color indexed="81"/>
            <rFont val="Tahoma"/>
            <family val="2"/>
          </rPr>
          <t>Account_Balance_MTD(acctdept: {Map!G367})</t>
        </r>
      </text>
    </comment>
    <comment ref="I277" authorId="0" shapeId="0" xr:uid="{495D83BA-1523-4591-A27D-40D6EFB77DEB}">
      <text>
        <r>
          <rPr>
            <sz val="9"/>
            <color indexed="81"/>
            <rFont val="Tahoma"/>
            <family val="2"/>
          </rPr>
          <t>Account_Balance_MTD(acctdept: {Map!H367})</t>
        </r>
      </text>
    </comment>
    <comment ref="J277" authorId="0" shapeId="0" xr:uid="{2B8D4296-0860-4043-B386-64437F3B8D09}">
      <text>
        <r>
          <rPr>
            <sz val="9"/>
            <color indexed="81"/>
            <rFont val="Tahoma"/>
            <family val="2"/>
          </rPr>
          <t>Account_Balance_MTD(acctdept: {Map!I367})</t>
        </r>
      </text>
    </comment>
    <comment ref="K277" authorId="0" shapeId="0" xr:uid="{F4B7DDB7-098A-4C51-B63C-72EC53E08CBD}">
      <text>
        <r>
          <rPr>
            <sz val="9"/>
            <color indexed="81"/>
            <rFont val="Tahoma"/>
            <family val="2"/>
          </rPr>
          <t>Account_Balance_MTD(acctdept: {Map!J367})</t>
        </r>
      </text>
    </comment>
    <comment ref="L277" authorId="0" shapeId="0" xr:uid="{D42497BF-D57D-44EB-AD48-022AD96195AF}">
      <text>
        <r>
          <rPr>
            <sz val="9"/>
            <color indexed="81"/>
            <rFont val="Tahoma"/>
            <family val="2"/>
          </rPr>
          <t>Account_Balance_MTD(acctdept: {Map!K367})</t>
        </r>
      </text>
    </comment>
    <comment ref="M277" authorId="0" shapeId="0" xr:uid="{4EC13CE1-DA96-4A91-8CBE-6C78D655E3F5}">
      <text>
        <r>
          <rPr>
            <sz val="9"/>
            <color indexed="81"/>
            <rFont val="Tahoma"/>
            <family val="2"/>
          </rPr>
          <t>Account_Balance_MTD(acctdept: {Map!L367})</t>
        </r>
      </text>
    </comment>
    <comment ref="D278" authorId="0" shapeId="0" xr:uid="{FFC2C812-9682-4D84-9717-30A4D3E5007C}">
      <text>
        <r>
          <rPr>
            <sz val="9"/>
            <color indexed="81"/>
            <rFont val="Tahoma"/>
            <family val="2"/>
          </rPr>
          <t>Account_Balance_MTD(acctdept: {Map!C368})</t>
        </r>
      </text>
    </comment>
    <comment ref="E278" authorId="0" shapeId="0" xr:uid="{62C67C92-FF9B-4A8F-9244-3B74B0C60D90}">
      <text>
        <r>
          <rPr>
            <sz val="9"/>
            <color indexed="81"/>
            <rFont val="Tahoma"/>
            <family val="2"/>
          </rPr>
          <t>Account_Balance_MTD(acctdept: {Map!D368})</t>
        </r>
      </text>
    </comment>
    <comment ref="F278" authorId="0" shapeId="0" xr:uid="{1779CE26-C4C4-4119-88CD-4A36B0E8C7ED}">
      <text>
        <r>
          <rPr>
            <sz val="9"/>
            <color indexed="81"/>
            <rFont val="Tahoma"/>
            <family val="2"/>
          </rPr>
          <t>Account_Balance_MTD(acctdept: {Map!E368})</t>
        </r>
      </text>
    </comment>
    <comment ref="G278" authorId="0" shapeId="0" xr:uid="{EBDF0FF1-CCA8-4404-9577-42276DB098D4}">
      <text>
        <r>
          <rPr>
            <sz val="9"/>
            <color indexed="81"/>
            <rFont val="Tahoma"/>
            <family val="2"/>
          </rPr>
          <t>Account_Balance_MTD(acctdept: {Map!F368})</t>
        </r>
      </text>
    </comment>
    <comment ref="H278" authorId="0" shapeId="0" xr:uid="{827C02E9-80CC-45A7-B66D-D7EAF5777225}">
      <text>
        <r>
          <rPr>
            <sz val="9"/>
            <color indexed="81"/>
            <rFont val="Tahoma"/>
            <family val="2"/>
          </rPr>
          <t>Account_Balance_MTD(acctdept: {Map!G368})</t>
        </r>
      </text>
    </comment>
    <comment ref="I278" authorId="0" shapeId="0" xr:uid="{F756785E-6BE2-483E-AD25-765D5B29929B}">
      <text>
        <r>
          <rPr>
            <sz val="9"/>
            <color indexed="81"/>
            <rFont val="Tahoma"/>
            <family val="2"/>
          </rPr>
          <t>Account_Balance_MTD(acctdept: {Map!H368})</t>
        </r>
      </text>
    </comment>
    <comment ref="J278" authorId="0" shapeId="0" xr:uid="{D3266376-A00A-4E51-B9F8-260BEC26C149}">
      <text>
        <r>
          <rPr>
            <sz val="9"/>
            <color indexed="81"/>
            <rFont val="Tahoma"/>
            <family val="2"/>
          </rPr>
          <t>Account_Balance_MTD(acctdept: {Map!I368})</t>
        </r>
      </text>
    </comment>
    <comment ref="K278" authorId="0" shapeId="0" xr:uid="{0ACD7D1F-471F-48DF-939A-F53D15224710}">
      <text>
        <r>
          <rPr>
            <sz val="9"/>
            <color indexed="81"/>
            <rFont val="Tahoma"/>
            <family val="2"/>
          </rPr>
          <t>Account_Balance_MTD(acctdept: {Map!J368})</t>
        </r>
      </text>
    </comment>
    <comment ref="L278" authorId="0" shapeId="0" xr:uid="{C266AFF7-63E0-4515-8970-A5500392D6F8}">
      <text>
        <r>
          <rPr>
            <sz val="9"/>
            <color indexed="81"/>
            <rFont val="Tahoma"/>
            <family val="2"/>
          </rPr>
          <t>Account_Balance_MTD(acctdept: {Map!K368})</t>
        </r>
      </text>
    </comment>
    <comment ref="M278" authorId="0" shapeId="0" xr:uid="{33EF194C-E787-4C1C-A8A7-C9EC80FDCC67}">
      <text>
        <r>
          <rPr>
            <sz val="9"/>
            <color indexed="81"/>
            <rFont val="Tahoma"/>
            <family val="2"/>
          </rPr>
          <t>Account_Balance_MTD(acctdept: {Map!L368})</t>
        </r>
      </text>
    </comment>
    <comment ref="D279" authorId="0" shapeId="0" xr:uid="{4A3993C7-3A68-42E5-AA7B-03FD8AC25BB0}">
      <text>
        <r>
          <rPr>
            <sz val="9"/>
            <color indexed="81"/>
            <rFont val="Tahoma"/>
            <family val="2"/>
          </rPr>
          <t>Account_Balance_MTD(acctdept: {Map!C369})</t>
        </r>
      </text>
    </comment>
    <comment ref="E279" authorId="0" shapeId="0" xr:uid="{E6E33894-BDB5-4A14-BECF-78C144E437F8}">
      <text>
        <r>
          <rPr>
            <sz val="9"/>
            <color indexed="81"/>
            <rFont val="Tahoma"/>
            <family val="2"/>
          </rPr>
          <t>Account_Balance_MTD(acctdept: {Map!D369})</t>
        </r>
      </text>
    </comment>
    <comment ref="F279" authorId="0" shapeId="0" xr:uid="{E0C5E0DF-A40A-4053-8C8B-243A6A2B184D}">
      <text>
        <r>
          <rPr>
            <sz val="9"/>
            <color indexed="81"/>
            <rFont val="Tahoma"/>
            <family val="2"/>
          </rPr>
          <t>Account_Balance_MTD(acctdept: {Map!E369})</t>
        </r>
      </text>
    </comment>
    <comment ref="G279" authorId="0" shapeId="0" xr:uid="{EB6CC8CE-0A43-4FE6-9C08-26E67ED29CAF}">
      <text>
        <r>
          <rPr>
            <sz val="9"/>
            <color indexed="81"/>
            <rFont val="Tahoma"/>
            <family val="2"/>
          </rPr>
          <t>Account_Balance_MTD(acctdept: {Map!F369})</t>
        </r>
      </text>
    </comment>
    <comment ref="H279" authorId="0" shapeId="0" xr:uid="{E9FD3505-257C-4660-A2F4-01245879259F}">
      <text>
        <r>
          <rPr>
            <sz val="9"/>
            <color indexed="81"/>
            <rFont val="Tahoma"/>
            <family val="2"/>
          </rPr>
          <t>Account_Balance_MTD(acctdept: {Map!G369})</t>
        </r>
      </text>
    </comment>
    <comment ref="I279" authorId="0" shapeId="0" xr:uid="{61E469AB-C06E-4F3A-929A-82C31D9404B3}">
      <text>
        <r>
          <rPr>
            <sz val="9"/>
            <color indexed="81"/>
            <rFont val="Tahoma"/>
            <family val="2"/>
          </rPr>
          <t>Account_Balance_MTD(acctdept: {Map!H369})</t>
        </r>
      </text>
    </comment>
    <comment ref="J279" authorId="0" shapeId="0" xr:uid="{2DF29041-D565-4239-A90D-BAF04C0FAC6E}">
      <text>
        <r>
          <rPr>
            <sz val="9"/>
            <color indexed="81"/>
            <rFont val="Tahoma"/>
            <family val="2"/>
          </rPr>
          <t>Account_Balance_MTD(acctdept: {Map!I369})</t>
        </r>
      </text>
    </comment>
    <comment ref="K279" authorId="0" shapeId="0" xr:uid="{A0215C3E-4B1B-4D35-AE01-9BA62B64A894}">
      <text>
        <r>
          <rPr>
            <sz val="9"/>
            <color indexed="81"/>
            <rFont val="Tahoma"/>
            <family val="2"/>
          </rPr>
          <t>Account_Balance_MTD(acctdept: {Map!J369})</t>
        </r>
      </text>
    </comment>
    <comment ref="L279" authorId="0" shapeId="0" xr:uid="{76EAD238-9FD5-4409-8716-6812638ADC10}">
      <text>
        <r>
          <rPr>
            <sz val="9"/>
            <color indexed="81"/>
            <rFont val="Tahoma"/>
            <family val="2"/>
          </rPr>
          <t>Account_Balance_MTD(acctdept: {Map!K369})</t>
        </r>
      </text>
    </comment>
    <comment ref="M279" authorId="0" shapeId="0" xr:uid="{03BF3B99-15BD-41D1-9C8A-4D9E6460F22C}">
      <text>
        <r>
          <rPr>
            <sz val="9"/>
            <color indexed="81"/>
            <rFont val="Tahoma"/>
            <family val="2"/>
          </rPr>
          <t>Account_Balance_MTD(acctdept: {Map!L369})</t>
        </r>
      </text>
    </comment>
    <comment ref="D280" authorId="0" shapeId="0" xr:uid="{81BBB3F1-65EF-4951-8D93-A2A135E986D3}">
      <text>
        <r>
          <rPr>
            <sz val="9"/>
            <color indexed="81"/>
            <rFont val="Tahoma"/>
            <family val="2"/>
          </rPr>
          <t>Account_Balance_MTD(acctdept: {Map!C370})</t>
        </r>
      </text>
    </comment>
    <comment ref="E280" authorId="0" shapeId="0" xr:uid="{DA34D576-0C11-46C9-9E82-F895B0777E74}">
      <text>
        <r>
          <rPr>
            <sz val="9"/>
            <color indexed="81"/>
            <rFont val="Tahoma"/>
            <family val="2"/>
          </rPr>
          <t>Account_Balance_MTD(acctdept: {Map!D370})</t>
        </r>
      </text>
    </comment>
    <comment ref="F280" authorId="0" shapeId="0" xr:uid="{F7CB8EDF-0567-44DA-87AA-170B074CE379}">
      <text>
        <r>
          <rPr>
            <sz val="9"/>
            <color indexed="81"/>
            <rFont val="Tahoma"/>
            <family val="2"/>
          </rPr>
          <t>Account_Balance_MTD(acctdept: {Map!E370})</t>
        </r>
      </text>
    </comment>
    <comment ref="G280" authorId="0" shapeId="0" xr:uid="{D41C80D7-80C8-42AA-BEA9-F9FFDFFFF013}">
      <text>
        <r>
          <rPr>
            <sz val="9"/>
            <color indexed="81"/>
            <rFont val="Tahoma"/>
            <family val="2"/>
          </rPr>
          <t>Account_Balance_MTD(acctdept: {Map!F370})</t>
        </r>
      </text>
    </comment>
    <comment ref="H280" authorId="0" shapeId="0" xr:uid="{6DA3D794-2BAE-49FD-A71B-177510A9A7C4}">
      <text>
        <r>
          <rPr>
            <sz val="9"/>
            <color indexed="81"/>
            <rFont val="Tahoma"/>
            <family val="2"/>
          </rPr>
          <t>Account_Balance_MTD(acctdept: {Map!G370})</t>
        </r>
      </text>
    </comment>
    <comment ref="I280" authorId="0" shapeId="0" xr:uid="{21C36104-D9F3-42C1-B4B3-CFE4CF25F955}">
      <text>
        <r>
          <rPr>
            <sz val="9"/>
            <color indexed="81"/>
            <rFont val="Tahoma"/>
            <family val="2"/>
          </rPr>
          <t>Account_Balance_MTD(acctdept: {Map!H370})</t>
        </r>
      </text>
    </comment>
    <comment ref="J280" authorId="0" shapeId="0" xr:uid="{4027AA1B-B1CD-4A8D-A6F2-D5041B98D584}">
      <text>
        <r>
          <rPr>
            <sz val="9"/>
            <color indexed="81"/>
            <rFont val="Tahoma"/>
            <family val="2"/>
          </rPr>
          <t>Account_Balance_MTD(acctdept: {Map!I370})</t>
        </r>
      </text>
    </comment>
    <comment ref="K280" authorId="0" shapeId="0" xr:uid="{C1D39286-2B3C-43DD-B033-CE83F4F1E307}">
      <text>
        <r>
          <rPr>
            <sz val="9"/>
            <color indexed="81"/>
            <rFont val="Tahoma"/>
            <family val="2"/>
          </rPr>
          <t>Account_Balance_MTD(acctdept: {Map!J370})</t>
        </r>
      </text>
    </comment>
    <comment ref="L280" authorId="0" shapeId="0" xr:uid="{303BFBF7-1565-4E5B-A2CB-021A858A3656}">
      <text>
        <r>
          <rPr>
            <sz val="9"/>
            <color indexed="81"/>
            <rFont val="Tahoma"/>
            <family val="2"/>
          </rPr>
          <t>Account_Balance_MTD(acctdept: {Map!K370})</t>
        </r>
      </text>
    </comment>
    <comment ref="M280" authorId="0" shapeId="0" xr:uid="{C7E944FB-DB8E-42E3-8AED-F519E625D9C1}">
      <text>
        <r>
          <rPr>
            <sz val="9"/>
            <color indexed="81"/>
            <rFont val="Tahoma"/>
            <family val="2"/>
          </rPr>
          <t>Account_Balance_MTD(acctdept: {Map!L370})</t>
        </r>
      </text>
    </comment>
    <comment ref="D281" authorId="0" shapeId="0" xr:uid="{DD761E69-384A-4B74-8808-A780FAF6FCCA}">
      <text>
        <r>
          <rPr>
            <sz val="9"/>
            <color indexed="81"/>
            <rFont val="Tahoma"/>
            <family val="2"/>
          </rPr>
          <t>Account_Balance_MTD(acctdept: {Map!C371})</t>
        </r>
      </text>
    </comment>
    <comment ref="E281" authorId="0" shapeId="0" xr:uid="{5125C7EF-EA60-4BD2-9B03-DEB3946AD5EC}">
      <text>
        <r>
          <rPr>
            <sz val="9"/>
            <color indexed="81"/>
            <rFont val="Tahoma"/>
            <family val="2"/>
          </rPr>
          <t>Account_Balance_MTD(acctdept: {Map!D371})</t>
        </r>
      </text>
    </comment>
    <comment ref="F281" authorId="0" shapeId="0" xr:uid="{CC74B0CE-9E65-4DD6-A82C-44EA9E228AAD}">
      <text>
        <r>
          <rPr>
            <sz val="9"/>
            <color indexed="81"/>
            <rFont val="Tahoma"/>
            <family val="2"/>
          </rPr>
          <t>Account_Balance_MTD(acctdept: {Map!E371})</t>
        </r>
      </text>
    </comment>
    <comment ref="G281" authorId="0" shapeId="0" xr:uid="{DA9BEBA7-F9D8-4855-9EA4-49DAC193F464}">
      <text>
        <r>
          <rPr>
            <sz val="9"/>
            <color indexed="81"/>
            <rFont val="Tahoma"/>
            <family val="2"/>
          </rPr>
          <t>Account_Balance_MTD(acctdept: {Map!F371})</t>
        </r>
      </text>
    </comment>
    <comment ref="H281" authorId="0" shapeId="0" xr:uid="{3B08DAB8-FF05-457F-913C-862D467D0E49}">
      <text>
        <r>
          <rPr>
            <sz val="9"/>
            <color indexed="81"/>
            <rFont val="Tahoma"/>
            <family val="2"/>
          </rPr>
          <t>Account_Balance_MTD(acctdept: {Map!G371})</t>
        </r>
      </text>
    </comment>
    <comment ref="I281" authorId="0" shapeId="0" xr:uid="{DD0B6362-56E2-474D-BD08-32CF6C0B0548}">
      <text>
        <r>
          <rPr>
            <sz val="9"/>
            <color indexed="81"/>
            <rFont val="Tahoma"/>
            <family val="2"/>
          </rPr>
          <t>Account_Balance_MTD(acctdept: {Map!H371})</t>
        </r>
      </text>
    </comment>
    <comment ref="J281" authorId="0" shapeId="0" xr:uid="{6451EB91-3BCD-4713-A818-01BD44842571}">
      <text>
        <r>
          <rPr>
            <sz val="9"/>
            <color indexed="81"/>
            <rFont val="Tahoma"/>
            <family val="2"/>
          </rPr>
          <t>Account_Balance_MTD(acctdept: {Map!I371})</t>
        </r>
      </text>
    </comment>
    <comment ref="K281" authorId="0" shapeId="0" xr:uid="{0C2725C3-C456-469D-A80B-AAEC76121B88}">
      <text>
        <r>
          <rPr>
            <sz val="9"/>
            <color indexed="81"/>
            <rFont val="Tahoma"/>
            <family val="2"/>
          </rPr>
          <t>Account_Balance_MTD(acctdept: {Map!J371})</t>
        </r>
      </text>
    </comment>
    <comment ref="L281" authorId="0" shapeId="0" xr:uid="{DC25EACD-1560-4E85-B664-A339EAFB6984}">
      <text>
        <r>
          <rPr>
            <sz val="9"/>
            <color indexed="81"/>
            <rFont val="Tahoma"/>
            <family val="2"/>
          </rPr>
          <t>Account_Balance_MTD(acctdept: {Map!K371})</t>
        </r>
      </text>
    </comment>
    <comment ref="M281" authorId="0" shapeId="0" xr:uid="{21D54269-8B57-4FDD-994B-160E524639F4}">
      <text>
        <r>
          <rPr>
            <sz val="9"/>
            <color indexed="81"/>
            <rFont val="Tahoma"/>
            <family val="2"/>
          </rPr>
          <t>Account_Balance_MTD(acctdept: {Map!L371})</t>
        </r>
      </text>
    </comment>
    <comment ref="D282" authorId="0" shapeId="0" xr:uid="{DBB0583F-6B83-4D1E-829E-E853DB889299}">
      <text>
        <r>
          <rPr>
            <sz val="9"/>
            <color indexed="81"/>
            <rFont val="Tahoma"/>
            <family val="2"/>
          </rPr>
          <t>Account_Balance_MTD(acctdept: {Map!C372})</t>
        </r>
      </text>
    </comment>
    <comment ref="E282" authorId="0" shapeId="0" xr:uid="{3C158AEB-B640-4F1D-AEF4-862F8984720E}">
      <text>
        <r>
          <rPr>
            <sz val="9"/>
            <color indexed="81"/>
            <rFont val="Tahoma"/>
            <family val="2"/>
          </rPr>
          <t>Account_Balance_MTD(acctdept: {Map!D372})</t>
        </r>
      </text>
    </comment>
    <comment ref="F282" authorId="0" shapeId="0" xr:uid="{1F333EB0-9B6A-4CFC-A78C-59CEF3671925}">
      <text>
        <r>
          <rPr>
            <sz val="9"/>
            <color indexed="81"/>
            <rFont val="Tahoma"/>
            <family val="2"/>
          </rPr>
          <t>Account_Balance_MTD(acctdept: {Map!E372})</t>
        </r>
      </text>
    </comment>
    <comment ref="G282" authorId="0" shapeId="0" xr:uid="{B0BC7783-2AF0-48D0-B58B-C051563F7C04}">
      <text>
        <r>
          <rPr>
            <sz val="9"/>
            <color indexed="81"/>
            <rFont val="Tahoma"/>
            <family val="2"/>
          </rPr>
          <t>Account_Balance_MTD(acctdept: {Map!F372})</t>
        </r>
      </text>
    </comment>
    <comment ref="H282" authorId="0" shapeId="0" xr:uid="{9673C662-7420-4D2A-B37A-FB19ED319C30}">
      <text>
        <r>
          <rPr>
            <sz val="9"/>
            <color indexed="81"/>
            <rFont val="Tahoma"/>
            <family val="2"/>
          </rPr>
          <t>Account_Balance_MTD(acctdept: {Map!G372})</t>
        </r>
      </text>
    </comment>
    <comment ref="I282" authorId="0" shapeId="0" xr:uid="{4DEB3FD9-04B4-4782-9D54-A7EE3416546F}">
      <text>
        <r>
          <rPr>
            <sz val="9"/>
            <color indexed="81"/>
            <rFont val="Tahoma"/>
            <family val="2"/>
          </rPr>
          <t>Account_Balance_MTD(acctdept: {Map!H372})</t>
        </r>
      </text>
    </comment>
    <comment ref="J282" authorId="0" shapeId="0" xr:uid="{0164624D-B73F-437D-AF51-BD8831496D81}">
      <text>
        <r>
          <rPr>
            <sz val="9"/>
            <color indexed="81"/>
            <rFont val="Tahoma"/>
            <family val="2"/>
          </rPr>
          <t>Account_Balance_MTD(acctdept: {Map!I372})</t>
        </r>
      </text>
    </comment>
    <comment ref="K282" authorId="0" shapeId="0" xr:uid="{8500F959-03F8-4FDA-B346-A882FA435DA4}">
      <text>
        <r>
          <rPr>
            <sz val="9"/>
            <color indexed="81"/>
            <rFont val="Tahoma"/>
            <family val="2"/>
          </rPr>
          <t>Account_Balance_MTD(acctdept: {Map!J372})</t>
        </r>
      </text>
    </comment>
    <comment ref="L282" authorId="0" shapeId="0" xr:uid="{6D1DC1BA-A313-4FB7-88C1-29B9F11339D9}">
      <text>
        <r>
          <rPr>
            <sz val="9"/>
            <color indexed="81"/>
            <rFont val="Tahoma"/>
            <family val="2"/>
          </rPr>
          <t>Account_Balance_MTD(acctdept: {Map!K372})</t>
        </r>
      </text>
    </comment>
    <comment ref="M282" authorId="0" shapeId="0" xr:uid="{FC52287A-1AB1-4B77-AAA1-6CD6465A69D6}">
      <text>
        <r>
          <rPr>
            <sz val="9"/>
            <color indexed="81"/>
            <rFont val="Tahoma"/>
            <family val="2"/>
          </rPr>
          <t>Account_Balance_MTD(acctdept: {Map!L372})</t>
        </r>
      </text>
    </comment>
    <comment ref="D283" authorId="0" shapeId="0" xr:uid="{4C6940BB-15DB-4DC0-99F1-F240DA419A09}">
      <text>
        <r>
          <rPr>
            <sz val="9"/>
            <color indexed="81"/>
            <rFont val="Tahoma"/>
            <family val="2"/>
          </rPr>
          <t>Account_Balance_MTD(acctdept: {Map!C373})</t>
        </r>
      </text>
    </comment>
    <comment ref="E283" authorId="0" shapeId="0" xr:uid="{5B547C66-B5A1-4F66-9841-3D404DB0A967}">
      <text>
        <r>
          <rPr>
            <sz val="9"/>
            <color indexed="81"/>
            <rFont val="Tahoma"/>
            <family val="2"/>
          </rPr>
          <t>Account_Balance_MTD(acctdept: {Map!D373})</t>
        </r>
      </text>
    </comment>
    <comment ref="F283" authorId="0" shapeId="0" xr:uid="{D08AC099-B4E7-480F-A0CD-2791FF6CC63F}">
      <text>
        <r>
          <rPr>
            <sz val="9"/>
            <color indexed="81"/>
            <rFont val="Tahoma"/>
            <family val="2"/>
          </rPr>
          <t>Account_Balance_MTD(acctdept: {Map!E373})</t>
        </r>
      </text>
    </comment>
    <comment ref="G283" authorId="0" shapeId="0" xr:uid="{B024399B-E814-4DD3-B28B-37AF0FD95E1D}">
      <text>
        <r>
          <rPr>
            <sz val="9"/>
            <color indexed="81"/>
            <rFont val="Tahoma"/>
            <family val="2"/>
          </rPr>
          <t>Account_Balance_MTD(acctdept: {Map!F373})</t>
        </r>
      </text>
    </comment>
    <comment ref="H283" authorId="0" shapeId="0" xr:uid="{AA045117-BB28-4660-8A60-C388007A416E}">
      <text>
        <r>
          <rPr>
            <sz val="9"/>
            <color indexed="81"/>
            <rFont val="Tahoma"/>
            <family val="2"/>
          </rPr>
          <t>Account_Balance_MTD(acctdept: {Map!G373})</t>
        </r>
      </text>
    </comment>
    <comment ref="I283" authorId="0" shapeId="0" xr:uid="{7E508069-E7EB-4E4A-AB3A-1D99D1DB9C31}">
      <text>
        <r>
          <rPr>
            <sz val="9"/>
            <color indexed="81"/>
            <rFont val="Tahoma"/>
            <family val="2"/>
          </rPr>
          <t>Account_Balance_MTD(acctdept: {Map!H373})</t>
        </r>
      </text>
    </comment>
    <comment ref="J283" authorId="0" shapeId="0" xr:uid="{638A0C85-8C5A-4C1A-94CC-A013F70AACAC}">
      <text>
        <r>
          <rPr>
            <sz val="9"/>
            <color indexed="81"/>
            <rFont val="Tahoma"/>
            <family val="2"/>
          </rPr>
          <t>Account_Balance_MTD(acctdept: {Map!I373})</t>
        </r>
      </text>
    </comment>
    <comment ref="K283" authorId="0" shapeId="0" xr:uid="{69262B16-EA66-4F31-AD2D-40DC2EF098CF}">
      <text>
        <r>
          <rPr>
            <sz val="9"/>
            <color indexed="81"/>
            <rFont val="Tahoma"/>
            <family val="2"/>
          </rPr>
          <t>Account_Balance_MTD(acctdept: {Map!J373})</t>
        </r>
      </text>
    </comment>
    <comment ref="L283" authorId="0" shapeId="0" xr:uid="{6029627C-8B44-4E13-8CB1-E3523A7C06DB}">
      <text>
        <r>
          <rPr>
            <sz val="9"/>
            <color indexed="81"/>
            <rFont val="Tahoma"/>
            <family val="2"/>
          </rPr>
          <t>Account_Balance_MTD(acctdept: {Map!K373})</t>
        </r>
      </text>
    </comment>
    <comment ref="M283" authorId="0" shapeId="0" xr:uid="{671891C4-C75A-420A-B964-99C459B59630}">
      <text>
        <r>
          <rPr>
            <sz val="9"/>
            <color indexed="81"/>
            <rFont val="Tahoma"/>
            <family val="2"/>
          </rPr>
          <t>Account_Balance_MTD(acctdept: {Map!L373})</t>
        </r>
      </text>
    </comment>
    <comment ref="D284" authorId="0" shapeId="0" xr:uid="{027D6531-0F88-41EF-859D-0C6E52F4FD6E}">
      <text>
        <r>
          <rPr>
            <sz val="9"/>
            <color indexed="81"/>
            <rFont val="Tahoma"/>
            <family val="2"/>
          </rPr>
          <t>Account_Balance_MTD(acctdept: {Map!C374})</t>
        </r>
      </text>
    </comment>
    <comment ref="E284" authorId="0" shapeId="0" xr:uid="{229BEEF3-4912-4580-8E22-A971B38E16F4}">
      <text>
        <r>
          <rPr>
            <sz val="9"/>
            <color indexed="81"/>
            <rFont val="Tahoma"/>
            <family val="2"/>
          </rPr>
          <t>Account_Balance_MTD(acctdept: {Map!D374})</t>
        </r>
      </text>
    </comment>
    <comment ref="F284" authorId="0" shapeId="0" xr:uid="{01BD9877-FEA2-4C63-B653-E090D0D60A91}">
      <text>
        <r>
          <rPr>
            <sz val="9"/>
            <color indexed="81"/>
            <rFont val="Tahoma"/>
            <family val="2"/>
          </rPr>
          <t>Account_Balance_MTD(acctdept: {Map!E374})</t>
        </r>
      </text>
    </comment>
    <comment ref="G284" authorId="0" shapeId="0" xr:uid="{BD6B5951-F74B-4C09-91D7-83A0A82A8C43}">
      <text>
        <r>
          <rPr>
            <sz val="9"/>
            <color indexed="81"/>
            <rFont val="Tahoma"/>
            <family val="2"/>
          </rPr>
          <t>Account_Balance_MTD(acctdept: {Map!F374})</t>
        </r>
      </text>
    </comment>
    <comment ref="H284" authorId="0" shapeId="0" xr:uid="{31004341-AEEC-49CA-B7BC-033F8F50CDB7}">
      <text>
        <r>
          <rPr>
            <sz val="9"/>
            <color indexed="81"/>
            <rFont val="Tahoma"/>
            <family val="2"/>
          </rPr>
          <t>Account_Balance_MTD(acctdept: {Map!G374})</t>
        </r>
      </text>
    </comment>
    <comment ref="I284" authorId="0" shapeId="0" xr:uid="{F2A1F677-F25D-45C9-AC29-92DE7E22731E}">
      <text>
        <r>
          <rPr>
            <sz val="9"/>
            <color indexed="81"/>
            <rFont val="Tahoma"/>
            <family val="2"/>
          </rPr>
          <t>Account_Balance_MTD(acctdept: {Map!H374})</t>
        </r>
      </text>
    </comment>
    <comment ref="J284" authorId="0" shapeId="0" xr:uid="{6C1E55CD-8DC6-4B22-824A-241085F09A3B}">
      <text>
        <r>
          <rPr>
            <sz val="9"/>
            <color indexed="81"/>
            <rFont val="Tahoma"/>
            <family val="2"/>
          </rPr>
          <t>Account_Balance_MTD(acctdept: {Map!I374})</t>
        </r>
      </text>
    </comment>
    <comment ref="K284" authorId="0" shapeId="0" xr:uid="{4ACD776A-9AFC-4E72-A3E0-A1AB1F97D3D1}">
      <text>
        <r>
          <rPr>
            <sz val="9"/>
            <color indexed="81"/>
            <rFont val="Tahoma"/>
            <family val="2"/>
          </rPr>
          <t>Account_Balance_MTD(acctdept: {Map!J374})</t>
        </r>
      </text>
    </comment>
    <comment ref="L284" authorId="0" shapeId="0" xr:uid="{7A48D648-15FD-4245-8752-F3F92361BFA0}">
      <text>
        <r>
          <rPr>
            <sz val="9"/>
            <color indexed="81"/>
            <rFont val="Tahoma"/>
            <family val="2"/>
          </rPr>
          <t>Account_Balance_MTD(acctdept: {Map!K374})</t>
        </r>
      </text>
    </comment>
    <comment ref="M284" authorId="0" shapeId="0" xr:uid="{CE5533C0-A862-4025-AE25-BBF738975866}">
      <text>
        <r>
          <rPr>
            <sz val="9"/>
            <color indexed="81"/>
            <rFont val="Tahoma"/>
            <family val="2"/>
          </rPr>
          <t>Account_Balance_MTD(acctdept: {Map!L374})</t>
        </r>
      </text>
    </comment>
    <comment ref="D285" authorId="0" shapeId="0" xr:uid="{9C4FD39E-00B2-401B-B630-B6A2F8C890B9}">
      <text>
        <r>
          <rPr>
            <sz val="9"/>
            <color indexed="81"/>
            <rFont val="Tahoma"/>
            <family val="2"/>
          </rPr>
          <t>Account_Balance_MTD(acctdept: {Map!C375})</t>
        </r>
      </text>
    </comment>
    <comment ref="E285" authorId="0" shapeId="0" xr:uid="{45683567-FE35-4E52-B184-5D184BFE0C27}">
      <text>
        <r>
          <rPr>
            <sz val="9"/>
            <color indexed="81"/>
            <rFont val="Tahoma"/>
            <family val="2"/>
          </rPr>
          <t>Account_Balance_MTD(acctdept: {Map!D375})</t>
        </r>
      </text>
    </comment>
    <comment ref="F285" authorId="0" shapeId="0" xr:uid="{A817E752-6FF0-4A48-8C29-EC03204DF9E3}">
      <text>
        <r>
          <rPr>
            <sz val="9"/>
            <color indexed="81"/>
            <rFont val="Tahoma"/>
            <family val="2"/>
          </rPr>
          <t>Account_Balance_MTD(acctdept: {Map!E375})</t>
        </r>
      </text>
    </comment>
    <comment ref="G285" authorId="0" shapeId="0" xr:uid="{B269DE43-416B-4440-B6A5-80DA437B2D83}">
      <text>
        <r>
          <rPr>
            <sz val="9"/>
            <color indexed="81"/>
            <rFont val="Tahoma"/>
            <family val="2"/>
          </rPr>
          <t>Account_Balance_MTD(acctdept: {Map!F375})</t>
        </r>
      </text>
    </comment>
    <comment ref="H285" authorId="0" shapeId="0" xr:uid="{C2AADFAE-0C13-4F43-B9BA-B862F3B3580D}">
      <text>
        <r>
          <rPr>
            <sz val="9"/>
            <color indexed="81"/>
            <rFont val="Tahoma"/>
            <family val="2"/>
          </rPr>
          <t>Account_Balance_MTD(acctdept: {Map!G375})</t>
        </r>
      </text>
    </comment>
    <comment ref="I285" authorId="0" shapeId="0" xr:uid="{20B289D5-D8AC-400F-BD18-49456F3B0CE0}">
      <text>
        <r>
          <rPr>
            <sz val="9"/>
            <color indexed="81"/>
            <rFont val="Tahoma"/>
            <family val="2"/>
          </rPr>
          <t>Account_Balance_MTD(acctdept: {Map!H375})</t>
        </r>
      </text>
    </comment>
    <comment ref="J285" authorId="0" shapeId="0" xr:uid="{77E42ACC-7BF8-410C-B9E3-21A3D8D489DC}">
      <text>
        <r>
          <rPr>
            <sz val="9"/>
            <color indexed="81"/>
            <rFont val="Tahoma"/>
            <family val="2"/>
          </rPr>
          <t>Account_Balance_MTD(acctdept: {Map!I375})</t>
        </r>
      </text>
    </comment>
    <comment ref="K285" authorId="0" shapeId="0" xr:uid="{082ED444-8EF8-466D-9B1E-1F463E8FE41B}">
      <text>
        <r>
          <rPr>
            <sz val="9"/>
            <color indexed="81"/>
            <rFont val="Tahoma"/>
            <family val="2"/>
          </rPr>
          <t>Account_Balance_MTD(acctdept: {Map!J375})</t>
        </r>
      </text>
    </comment>
    <comment ref="L285" authorId="0" shapeId="0" xr:uid="{9844F36D-B8CE-460E-9720-89DD24006818}">
      <text>
        <r>
          <rPr>
            <sz val="9"/>
            <color indexed="81"/>
            <rFont val="Tahoma"/>
            <family val="2"/>
          </rPr>
          <t>Account_Balance_MTD(acctdept: {Map!K375})</t>
        </r>
      </text>
    </comment>
    <comment ref="M285" authorId="0" shapeId="0" xr:uid="{D50B458A-794E-40FB-B50E-EF590D765F6B}">
      <text>
        <r>
          <rPr>
            <sz val="9"/>
            <color indexed="81"/>
            <rFont val="Tahoma"/>
            <family val="2"/>
          </rPr>
          <t>Account_Balance_MTD(acctdept: {Map!L375})</t>
        </r>
      </text>
    </comment>
    <comment ref="D286" authorId="0" shapeId="0" xr:uid="{0D81C484-7A7F-40D4-8674-C056F6561A16}">
      <text>
        <r>
          <rPr>
            <sz val="9"/>
            <color indexed="81"/>
            <rFont val="Tahoma"/>
            <family val="2"/>
          </rPr>
          <t>Account_Balance_MTD(acctdept: {Map!C376})</t>
        </r>
      </text>
    </comment>
    <comment ref="E286" authorId="0" shapeId="0" xr:uid="{D09CB88C-179A-4984-9946-4E114E6F85C6}">
      <text>
        <r>
          <rPr>
            <sz val="9"/>
            <color indexed="81"/>
            <rFont val="Tahoma"/>
            <family val="2"/>
          </rPr>
          <t>Account_Balance_MTD(acctdept: {Map!D376})</t>
        </r>
      </text>
    </comment>
    <comment ref="F286" authorId="0" shapeId="0" xr:uid="{E3A26481-EC22-467B-B6F6-170A011919C6}">
      <text>
        <r>
          <rPr>
            <sz val="9"/>
            <color indexed="81"/>
            <rFont val="Tahoma"/>
            <family val="2"/>
          </rPr>
          <t>Account_Balance_MTD(acctdept: {Map!E376})</t>
        </r>
      </text>
    </comment>
    <comment ref="G286" authorId="0" shapeId="0" xr:uid="{EF09D54B-2D82-489C-B176-C19CF520CF2F}">
      <text>
        <r>
          <rPr>
            <sz val="9"/>
            <color indexed="81"/>
            <rFont val="Tahoma"/>
            <family val="2"/>
          </rPr>
          <t>Account_Balance_MTD(acctdept: {Map!F376})</t>
        </r>
      </text>
    </comment>
    <comment ref="H286" authorId="0" shapeId="0" xr:uid="{65A99D65-F85E-4F8C-ABC6-8B7264F52F14}">
      <text>
        <r>
          <rPr>
            <sz val="9"/>
            <color indexed="81"/>
            <rFont val="Tahoma"/>
            <family val="2"/>
          </rPr>
          <t>Account_Balance_MTD(acctdept: {Map!G376})</t>
        </r>
      </text>
    </comment>
    <comment ref="I286" authorId="0" shapeId="0" xr:uid="{079CADD9-9506-4E3E-BECC-F98349691A8E}">
      <text>
        <r>
          <rPr>
            <sz val="9"/>
            <color indexed="81"/>
            <rFont val="Tahoma"/>
            <family val="2"/>
          </rPr>
          <t>Account_Balance_MTD(acctdept: {Map!H376})</t>
        </r>
      </text>
    </comment>
    <comment ref="J286" authorId="0" shapeId="0" xr:uid="{0C9BB285-6E91-4318-BDA8-B8B609D8D45C}">
      <text>
        <r>
          <rPr>
            <sz val="9"/>
            <color indexed="81"/>
            <rFont val="Tahoma"/>
            <family val="2"/>
          </rPr>
          <t>Account_Balance_MTD(acctdept: {Map!I376})</t>
        </r>
      </text>
    </comment>
    <comment ref="K286" authorId="0" shapeId="0" xr:uid="{C694A8BA-2545-4132-ABDE-49ACD96B1CE3}">
      <text>
        <r>
          <rPr>
            <sz val="9"/>
            <color indexed="81"/>
            <rFont val="Tahoma"/>
            <family val="2"/>
          </rPr>
          <t>Account_Balance_MTD(acctdept: {Map!J376})</t>
        </r>
      </text>
    </comment>
    <comment ref="L286" authorId="0" shapeId="0" xr:uid="{4CA769AF-8E6D-4BF6-BD7B-006BA7D1658F}">
      <text>
        <r>
          <rPr>
            <sz val="9"/>
            <color indexed="81"/>
            <rFont val="Tahoma"/>
            <family val="2"/>
          </rPr>
          <t>Account_Balance_MTD(acctdept: {Map!K376})</t>
        </r>
      </text>
    </comment>
    <comment ref="M286" authorId="0" shapeId="0" xr:uid="{55C082C6-6D0C-4A79-A09B-032CF716D7ED}">
      <text>
        <r>
          <rPr>
            <sz val="9"/>
            <color indexed="81"/>
            <rFont val="Tahoma"/>
            <family val="2"/>
          </rPr>
          <t>Account_Balance_MTD(acctdept: {Map!L376})</t>
        </r>
      </text>
    </comment>
    <comment ref="D287" authorId="0" shapeId="0" xr:uid="{ACDD3F70-176F-4337-AAEA-499D0E0708F8}">
      <text>
        <r>
          <rPr>
            <sz val="9"/>
            <color indexed="81"/>
            <rFont val="Tahoma"/>
            <family val="2"/>
          </rPr>
          <t>Account_Balance_MTD(acctdept: {Map!C377})</t>
        </r>
      </text>
    </comment>
    <comment ref="E287" authorId="0" shapeId="0" xr:uid="{67D42C86-286C-4869-9A0A-61F536413AAF}">
      <text>
        <r>
          <rPr>
            <sz val="9"/>
            <color indexed="81"/>
            <rFont val="Tahoma"/>
            <family val="2"/>
          </rPr>
          <t>Account_Balance_MTD(acctdept: {Map!D377})</t>
        </r>
      </text>
    </comment>
    <comment ref="F287" authorId="0" shapeId="0" xr:uid="{18478ABD-9182-40AF-9A0C-CBF5034B840E}">
      <text>
        <r>
          <rPr>
            <sz val="9"/>
            <color indexed="81"/>
            <rFont val="Tahoma"/>
            <family val="2"/>
          </rPr>
          <t>Account_Balance_MTD(acctdept: {Map!E377})</t>
        </r>
      </text>
    </comment>
    <comment ref="G287" authorId="0" shapeId="0" xr:uid="{436F3CD5-1568-4BBB-BA6B-7B604C2FFFA3}">
      <text>
        <r>
          <rPr>
            <sz val="9"/>
            <color indexed="81"/>
            <rFont val="Tahoma"/>
            <family val="2"/>
          </rPr>
          <t>Account_Balance_MTD(acctdept: {Map!F377})</t>
        </r>
      </text>
    </comment>
    <comment ref="H287" authorId="0" shapeId="0" xr:uid="{AB2391B0-13A5-4292-9749-3592DCC6B92B}">
      <text>
        <r>
          <rPr>
            <sz val="9"/>
            <color indexed="81"/>
            <rFont val="Tahoma"/>
            <family val="2"/>
          </rPr>
          <t>Account_Balance_MTD(acctdept: {Map!G377})</t>
        </r>
      </text>
    </comment>
    <comment ref="I287" authorId="0" shapeId="0" xr:uid="{4E0E634A-1270-41CA-BEB4-56B7326473DF}">
      <text>
        <r>
          <rPr>
            <sz val="9"/>
            <color indexed="81"/>
            <rFont val="Tahoma"/>
            <family val="2"/>
          </rPr>
          <t>Account_Balance_MTD(acctdept: {Map!H377})</t>
        </r>
      </text>
    </comment>
    <comment ref="J287" authorId="0" shapeId="0" xr:uid="{5EE50375-4D31-4003-935D-E9AA88BC161E}">
      <text>
        <r>
          <rPr>
            <sz val="9"/>
            <color indexed="81"/>
            <rFont val="Tahoma"/>
            <family val="2"/>
          </rPr>
          <t>Account_Balance_MTD(acctdept: {Map!I377})</t>
        </r>
      </text>
    </comment>
    <comment ref="K287" authorId="0" shapeId="0" xr:uid="{FDFECEB0-AE31-4D0F-9805-3313C9039F75}">
      <text>
        <r>
          <rPr>
            <sz val="9"/>
            <color indexed="81"/>
            <rFont val="Tahoma"/>
            <family val="2"/>
          </rPr>
          <t>Account_Balance_MTD(acctdept: {Map!J377})</t>
        </r>
      </text>
    </comment>
    <comment ref="L287" authorId="0" shapeId="0" xr:uid="{0F70438C-23A9-4AA5-8484-98A63637FCE3}">
      <text>
        <r>
          <rPr>
            <sz val="9"/>
            <color indexed="81"/>
            <rFont val="Tahoma"/>
            <family val="2"/>
          </rPr>
          <t>Account_Balance_MTD(acctdept: {Map!K377})</t>
        </r>
      </text>
    </comment>
    <comment ref="M287" authorId="0" shapeId="0" xr:uid="{2873AE60-47A5-4A5E-8E58-022B9B84D549}">
      <text>
        <r>
          <rPr>
            <sz val="9"/>
            <color indexed="81"/>
            <rFont val="Tahoma"/>
            <family val="2"/>
          </rPr>
          <t>Account_Balance_MTD(acctdept: {Map!L377})</t>
        </r>
      </text>
    </comment>
    <comment ref="D288" authorId="0" shapeId="0" xr:uid="{EF0CDF5C-9AB8-4160-B755-AF2689EDACA4}">
      <text>
        <r>
          <rPr>
            <sz val="9"/>
            <color indexed="81"/>
            <rFont val="Tahoma"/>
            <family val="2"/>
          </rPr>
          <t>Account_Balance_MTD(acctdept: {Map!C378})</t>
        </r>
      </text>
    </comment>
    <comment ref="E288" authorId="0" shapeId="0" xr:uid="{52D15111-D8C8-4DAA-BB98-B0ED096A863B}">
      <text>
        <r>
          <rPr>
            <sz val="9"/>
            <color indexed="81"/>
            <rFont val="Tahoma"/>
            <family val="2"/>
          </rPr>
          <t>Account_Balance_MTD(acctdept: {Map!D378})</t>
        </r>
      </text>
    </comment>
    <comment ref="F288" authorId="0" shapeId="0" xr:uid="{272C5F6E-CA16-4B43-A7F9-EB285D195EB2}">
      <text>
        <r>
          <rPr>
            <sz val="9"/>
            <color indexed="81"/>
            <rFont val="Tahoma"/>
            <family val="2"/>
          </rPr>
          <t>Account_Balance_MTD(acctdept: {Map!E378})</t>
        </r>
      </text>
    </comment>
    <comment ref="G288" authorId="0" shapeId="0" xr:uid="{02708372-00E7-453C-AE07-7B6BABC75F84}">
      <text>
        <r>
          <rPr>
            <sz val="9"/>
            <color indexed="81"/>
            <rFont val="Tahoma"/>
            <family val="2"/>
          </rPr>
          <t>Account_Balance_MTD(acctdept: {Map!F378})</t>
        </r>
      </text>
    </comment>
    <comment ref="H288" authorId="0" shapeId="0" xr:uid="{0908E34E-4162-456D-BC23-BF9D8C098F92}">
      <text>
        <r>
          <rPr>
            <sz val="9"/>
            <color indexed="81"/>
            <rFont val="Tahoma"/>
            <family val="2"/>
          </rPr>
          <t>Account_Balance_MTD(acctdept: {Map!G378})</t>
        </r>
      </text>
    </comment>
    <comment ref="I288" authorId="0" shapeId="0" xr:uid="{337FA7A5-7E31-4D9C-A5B3-F4642D508AD8}">
      <text>
        <r>
          <rPr>
            <sz val="9"/>
            <color indexed="81"/>
            <rFont val="Tahoma"/>
            <family val="2"/>
          </rPr>
          <t>Account_Balance_MTD(acctdept: {Map!H378})</t>
        </r>
      </text>
    </comment>
    <comment ref="J288" authorId="0" shapeId="0" xr:uid="{3D267608-3FB0-47DA-86E5-1B30953217E6}">
      <text>
        <r>
          <rPr>
            <sz val="9"/>
            <color indexed="81"/>
            <rFont val="Tahoma"/>
            <family val="2"/>
          </rPr>
          <t>Account_Balance_MTD(acctdept: {Map!I378})</t>
        </r>
      </text>
    </comment>
    <comment ref="K288" authorId="0" shapeId="0" xr:uid="{C6E07EA3-F6E3-467D-B31A-AD096FE5D5C1}">
      <text>
        <r>
          <rPr>
            <sz val="9"/>
            <color indexed="81"/>
            <rFont val="Tahoma"/>
            <family val="2"/>
          </rPr>
          <t>Account_Balance_MTD(acctdept: {Map!J378})</t>
        </r>
      </text>
    </comment>
    <comment ref="L288" authorId="0" shapeId="0" xr:uid="{DAA5EAAE-79B2-4778-A859-744868C9EB25}">
      <text>
        <r>
          <rPr>
            <sz val="9"/>
            <color indexed="81"/>
            <rFont val="Tahoma"/>
            <family val="2"/>
          </rPr>
          <t>Account_Balance_MTD(acctdept: {Map!K378})</t>
        </r>
      </text>
    </comment>
    <comment ref="M288" authorId="0" shapeId="0" xr:uid="{B888EDD3-2428-46C2-B153-E0AEC5E473CE}">
      <text>
        <r>
          <rPr>
            <sz val="9"/>
            <color indexed="81"/>
            <rFont val="Tahoma"/>
            <family val="2"/>
          </rPr>
          <t>Account_Balance_MTD(acctdept: {Map!L378})</t>
        </r>
      </text>
    </comment>
    <comment ref="D289" authorId="0" shapeId="0" xr:uid="{7778F3BE-1114-45C1-AE2B-417DB3D0168E}">
      <text>
        <r>
          <rPr>
            <sz val="9"/>
            <color indexed="81"/>
            <rFont val="Tahoma"/>
            <family val="2"/>
          </rPr>
          <t>Account_Balance_MTD(acctdept: {Map!C379})</t>
        </r>
      </text>
    </comment>
    <comment ref="E289" authorId="0" shapeId="0" xr:uid="{3391227C-0AC5-4178-A545-CC65062029FC}">
      <text>
        <r>
          <rPr>
            <sz val="9"/>
            <color indexed="81"/>
            <rFont val="Tahoma"/>
            <family val="2"/>
          </rPr>
          <t>Account_Balance_MTD(acctdept: {Map!D379})</t>
        </r>
      </text>
    </comment>
    <comment ref="F289" authorId="0" shapeId="0" xr:uid="{886554F8-1F85-4749-BC21-FD8311A3E427}">
      <text>
        <r>
          <rPr>
            <sz val="9"/>
            <color indexed="81"/>
            <rFont val="Tahoma"/>
            <family val="2"/>
          </rPr>
          <t>Account_Balance_MTD(acctdept: {Map!E379})</t>
        </r>
      </text>
    </comment>
    <comment ref="G289" authorId="0" shapeId="0" xr:uid="{AD83106C-71C5-476C-9E05-5DC0F239DD37}">
      <text>
        <r>
          <rPr>
            <sz val="9"/>
            <color indexed="81"/>
            <rFont val="Tahoma"/>
            <family val="2"/>
          </rPr>
          <t>Account_Balance_MTD(acctdept: {Map!F379})</t>
        </r>
      </text>
    </comment>
    <comment ref="H289" authorId="0" shapeId="0" xr:uid="{AD52A1AC-BE39-4A92-8AA6-E470EA1FEE6E}">
      <text>
        <r>
          <rPr>
            <sz val="9"/>
            <color indexed="81"/>
            <rFont val="Tahoma"/>
            <family val="2"/>
          </rPr>
          <t>Account_Balance_MTD(acctdept: {Map!G379})</t>
        </r>
      </text>
    </comment>
    <comment ref="I289" authorId="0" shapeId="0" xr:uid="{7C727DA0-7004-4171-B5FB-40B0831FD1C2}">
      <text>
        <r>
          <rPr>
            <sz val="9"/>
            <color indexed="81"/>
            <rFont val="Tahoma"/>
            <family val="2"/>
          </rPr>
          <t>Account_Balance_MTD(acctdept: {Map!H379})</t>
        </r>
      </text>
    </comment>
    <comment ref="J289" authorId="0" shapeId="0" xr:uid="{19FF7ED9-C75D-4EF7-8ED9-FC84D3632F40}">
      <text>
        <r>
          <rPr>
            <sz val="9"/>
            <color indexed="81"/>
            <rFont val="Tahoma"/>
            <family val="2"/>
          </rPr>
          <t>Account_Balance_MTD(acctdept: {Map!I379})</t>
        </r>
      </text>
    </comment>
    <comment ref="K289" authorId="0" shapeId="0" xr:uid="{1945DD3B-437B-4F77-A1A3-DF57EB414D23}">
      <text>
        <r>
          <rPr>
            <sz val="9"/>
            <color indexed="81"/>
            <rFont val="Tahoma"/>
            <family val="2"/>
          </rPr>
          <t>Account_Balance_MTD(acctdept: {Map!J379})</t>
        </r>
      </text>
    </comment>
    <comment ref="L289" authorId="0" shapeId="0" xr:uid="{9C7F1B19-6699-460E-BA24-4C746C6498AA}">
      <text>
        <r>
          <rPr>
            <sz val="9"/>
            <color indexed="81"/>
            <rFont val="Tahoma"/>
            <family val="2"/>
          </rPr>
          <t>Account_Balance_MTD(acctdept: {Map!K379})</t>
        </r>
      </text>
    </comment>
    <comment ref="M289" authorId="0" shapeId="0" xr:uid="{2BEB7D5C-6AA7-4A19-9712-B685052505A7}">
      <text>
        <r>
          <rPr>
            <sz val="9"/>
            <color indexed="81"/>
            <rFont val="Tahoma"/>
            <family val="2"/>
          </rPr>
          <t>Account_Balance_MTD(acctdept: {Map!L379})</t>
        </r>
      </text>
    </comment>
    <comment ref="D290" authorId="0" shapeId="0" xr:uid="{BA29FA40-A9A7-4499-BDA2-7072C1553602}">
      <text>
        <r>
          <rPr>
            <sz val="9"/>
            <color indexed="81"/>
            <rFont val="Tahoma"/>
            <family val="2"/>
          </rPr>
          <t>Account_Balance_MTD(acctdept: {Map!C380})</t>
        </r>
      </text>
    </comment>
    <comment ref="E290" authorId="0" shapeId="0" xr:uid="{8009F270-777D-4AC8-9C26-C3B48F333A71}">
      <text>
        <r>
          <rPr>
            <sz val="9"/>
            <color indexed="81"/>
            <rFont val="Tahoma"/>
            <family val="2"/>
          </rPr>
          <t>Account_Balance_MTD(acctdept: {Map!D380})</t>
        </r>
      </text>
    </comment>
    <comment ref="F290" authorId="0" shapeId="0" xr:uid="{79327D42-297B-486E-820D-D11509F3876D}">
      <text>
        <r>
          <rPr>
            <sz val="9"/>
            <color indexed="81"/>
            <rFont val="Tahoma"/>
            <family val="2"/>
          </rPr>
          <t>Account_Balance_MTD(acctdept: {Map!E380})</t>
        </r>
      </text>
    </comment>
    <comment ref="G290" authorId="0" shapeId="0" xr:uid="{F4DA1369-303D-4098-91E2-A7551C45EECE}">
      <text>
        <r>
          <rPr>
            <sz val="9"/>
            <color indexed="81"/>
            <rFont val="Tahoma"/>
            <family val="2"/>
          </rPr>
          <t>Account_Balance_MTD(acctdept: {Map!F380})</t>
        </r>
      </text>
    </comment>
    <comment ref="H290" authorId="0" shapeId="0" xr:uid="{E06B7229-9E10-445E-8B1A-5097657878E8}">
      <text>
        <r>
          <rPr>
            <sz val="9"/>
            <color indexed="81"/>
            <rFont val="Tahoma"/>
            <family val="2"/>
          </rPr>
          <t>Account_Balance_MTD(acctdept: {Map!G380})</t>
        </r>
      </text>
    </comment>
    <comment ref="I290" authorId="0" shapeId="0" xr:uid="{BDCA2866-9ADD-4236-A120-E8F69A84679B}">
      <text>
        <r>
          <rPr>
            <sz val="9"/>
            <color indexed="81"/>
            <rFont val="Tahoma"/>
            <family val="2"/>
          </rPr>
          <t>Account_Balance_MTD(acctdept: {Map!H380})</t>
        </r>
      </text>
    </comment>
    <comment ref="J290" authorId="0" shapeId="0" xr:uid="{202C9C3D-624D-4FC3-AD72-5B6E9326CEFF}">
      <text>
        <r>
          <rPr>
            <sz val="9"/>
            <color indexed="81"/>
            <rFont val="Tahoma"/>
            <family val="2"/>
          </rPr>
          <t>Account_Balance_MTD(acctdept: {Map!I380})</t>
        </r>
      </text>
    </comment>
    <comment ref="K290" authorId="0" shapeId="0" xr:uid="{3C55F431-2A52-4382-BD8B-E94B360C45D0}">
      <text>
        <r>
          <rPr>
            <sz val="9"/>
            <color indexed="81"/>
            <rFont val="Tahoma"/>
            <family val="2"/>
          </rPr>
          <t>Account_Balance_MTD(acctdept: {Map!J380})</t>
        </r>
      </text>
    </comment>
    <comment ref="L290" authorId="0" shapeId="0" xr:uid="{DCC0ECCC-DFD2-4F6F-B617-5532FA72A1EB}">
      <text>
        <r>
          <rPr>
            <sz val="9"/>
            <color indexed="81"/>
            <rFont val="Tahoma"/>
            <family val="2"/>
          </rPr>
          <t>Account_Balance_MTD(acctdept: {Map!K380})</t>
        </r>
      </text>
    </comment>
    <comment ref="M290" authorId="0" shapeId="0" xr:uid="{C57061AC-C3E4-4EE5-BF0D-FAA0BC2B4396}">
      <text>
        <r>
          <rPr>
            <sz val="9"/>
            <color indexed="81"/>
            <rFont val="Tahoma"/>
            <family val="2"/>
          </rPr>
          <t>Account_Balance_MTD(acctdept: {Map!L380})</t>
        </r>
      </text>
    </comment>
    <comment ref="D291" authorId="0" shapeId="0" xr:uid="{8A29BC55-5AB5-4716-8D66-CE0A0EDBBB69}">
      <text>
        <r>
          <rPr>
            <sz val="9"/>
            <color indexed="81"/>
            <rFont val="Tahoma"/>
            <family val="2"/>
          </rPr>
          <t>Account_Balance_MTD(acctdept: {Map!C381})</t>
        </r>
      </text>
    </comment>
    <comment ref="E291" authorId="0" shapeId="0" xr:uid="{32CB162C-65AE-4982-A90A-536EBB60754D}">
      <text>
        <r>
          <rPr>
            <sz val="9"/>
            <color indexed="81"/>
            <rFont val="Tahoma"/>
            <family val="2"/>
          </rPr>
          <t>Account_Balance_MTD(acctdept: {Map!D381})</t>
        </r>
      </text>
    </comment>
    <comment ref="F291" authorId="0" shapeId="0" xr:uid="{B18015B9-5D9A-48E4-8D26-85C5026ED5E1}">
      <text>
        <r>
          <rPr>
            <sz val="9"/>
            <color indexed="81"/>
            <rFont val="Tahoma"/>
            <family val="2"/>
          </rPr>
          <t>Account_Balance_MTD(acctdept: {Map!E381})</t>
        </r>
      </text>
    </comment>
    <comment ref="G291" authorId="0" shapeId="0" xr:uid="{9C3B76FC-B911-4D39-88D5-D6880C227D38}">
      <text>
        <r>
          <rPr>
            <sz val="9"/>
            <color indexed="81"/>
            <rFont val="Tahoma"/>
            <family val="2"/>
          </rPr>
          <t>Account_Balance_MTD(acctdept: {Map!F381})</t>
        </r>
      </text>
    </comment>
    <comment ref="H291" authorId="0" shapeId="0" xr:uid="{C8AEBAC8-9872-4556-A0F0-12B8D6E14219}">
      <text>
        <r>
          <rPr>
            <sz val="9"/>
            <color indexed="81"/>
            <rFont val="Tahoma"/>
            <family val="2"/>
          </rPr>
          <t>Account_Balance_MTD(acctdept: {Map!G381})</t>
        </r>
      </text>
    </comment>
    <comment ref="I291" authorId="0" shapeId="0" xr:uid="{C1DDBBE9-66DC-4C36-943D-F78C042AD7C2}">
      <text>
        <r>
          <rPr>
            <sz val="9"/>
            <color indexed="81"/>
            <rFont val="Tahoma"/>
            <family val="2"/>
          </rPr>
          <t>Account_Balance_MTD(acctdept: {Map!H381})</t>
        </r>
      </text>
    </comment>
    <comment ref="J291" authorId="0" shapeId="0" xr:uid="{25D132E7-0CA7-4D34-8668-E64EF165D13D}">
      <text>
        <r>
          <rPr>
            <sz val="9"/>
            <color indexed="81"/>
            <rFont val="Tahoma"/>
            <family val="2"/>
          </rPr>
          <t>Account_Balance_MTD(acctdept: {Map!I381})</t>
        </r>
      </text>
    </comment>
    <comment ref="K291" authorId="0" shapeId="0" xr:uid="{15871485-F813-4D3B-8BE3-FA2999236168}">
      <text>
        <r>
          <rPr>
            <sz val="9"/>
            <color indexed="81"/>
            <rFont val="Tahoma"/>
            <family val="2"/>
          </rPr>
          <t>Account_Balance_MTD(acctdept: {Map!J381})</t>
        </r>
      </text>
    </comment>
    <comment ref="L291" authorId="0" shapeId="0" xr:uid="{3BCDFBC1-C28B-496A-9D64-79DB91646F9F}">
      <text>
        <r>
          <rPr>
            <sz val="9"/>
            <color indexed="81"/>
            <rFont val="Tahoma"/>
            <family val="2"/>
          </rPr>
          <t>Account_Balance_MTD(acctdept: {Map!K381})</t>
        </r>
      </text>
    </comment>
    <comment ref="M291" authorId="0" shapeId="0" xr:uid="{57610A1E-5263-4EB0-A09B-FA281E82A66D}">
      <text>
        <r>
          <rPr>
            <sz val="9"/>
            <color indexed="81"/>
            <rFont val="Tahoma"/>
            <family val="2"/>
          </rPr>
          <t>Account_Balance_MTD(acctdept: {Map!L381})</t>
        </r>
      </text>
    </comment>
    <comment ref="D292" authorId="0" shapeId="0" xr:uid="{17AF82E4-F6B7-4FDA-A687-63EC45B7A6E0}">
      <text>
        <r>
          <rPr>
            <sz val="9"/>
            <color indexed="81"/>
            <rFont val="Tahoma"/>
            <family val="2"/>
          </rPr>
          <t>Account_Balance_MTD(acctdept: {Map!C382})</t>
        </r>
      </text>
    </comment>
    <comment ref="E292" authorId="0" shapeId="0" xr:uid="{834C3869-6DA3-488C-81AC-902B533751D4}">
      <text>
        <r>
          <rPr>
            <sz val="9"/>
            <color indexed="81"/>
            <rFont val="Tahoma"/>
            <family val="2"/>
          </rPr>
          <t>Account_Balance_MTD(acctdept: {Map!D382})</t>
        </r>
      </text>
    </comment>
    <comment ref="F292" authorId="0" shapeId="0" xr:uid="{BCD3631D-CFAA-4CB8-B41F-97EC8691F464}">
      <text>
        <r>
          <rPr>
            <sz val="9"/>
            <color indexed="81"/>
            <rFont val="Tahoma"/>
            <family val="2"/>
          </rPr>
          <t>Account_Balance_MTD(acctdept: {Map!E382})</t>
        </r>
      </text>
    </comment>
    <comment ref="G292" authorId="0" shapeId="0" xr:uid="{1F072F07-2D8E-4413-9136-C333B0C3CE75}">
      <text>
        <r>
          <rPr>
            <sz val="9"/>
            <color indexed="81"/>
            <rFont val="Tahoma"/>
            <family val="2"/>
          </rPr>
          <t>Account_Balance_MTD(acctdept: {Map!F382})</t>
        </r>
      </text>
    </comment>
    <comment ref="H292" authorId="0" shapeId="0" xr:uid="{8067B8C8-CA3E-4794-8DDC-C47E855633C8}">
      <text>
        <r>
          <rPr>
            <sz val="9"/>
            <color indexed="81"/>
            <rFont val="Tahoma"/>
            <family val="2"/>
          </rPr>
          <t>Account_Balance_MTD(acctdept: {Map!G382})</t>
        </r>
      </text>
    </comment>
    <comment ref="I292" authorId="0" shapeId="0" xr:uid="{AF19CB2F-F501-4997-A859-AB3836CAA6E4}">
      <text>
        <r>
          <rPr>
            <sz val="9"/>
            <color indexed="81"/>
            <rFont val="Tahoma"/>
            <family val="2"/>
          </rPr>
          <t>Account_Balance_MTD(acctdept: {Map!H382})</t>
        </r>
      </text>
    </comment>
    <comment ref="J292" authorId="0" shapeId="0" xr:uid="{4C2209A3-FA0E-4FA9-B330-7F610DF0FF54}">
      <text>
        <r>
          <rPr>
            <sz val="9"/>
            <color indexed="81"/>
            <rFont val="Tahoma"/>
            <family val="2"/>
          </rPr>
          <t>Account_Balance_MTD(acctdept: {Map!I382})</t>
        </r>
      </text>
    </comment>
    <comment ref="K292" authorId="0" shapeId="0" xr:uid="{5A8A15B4-E6CF-4AC6-8857-34C0ED08A3F1}">
      <text>
        <r>
          <rPr>
            <sz val="9"/>
            <color indexed="81"/>
            <rFont val="Tahoma"/>
            <family val="2"/>
          </rPr>
          <t>Account_Balance_MTD(acctdept: {Map!J382})</t>
        </r>
      </text>
    </comment>
    <comment ref="L292" authorId="0" shapeId="0" xr:uid="{264B98A5-5B3E-4D38-ADB1-6EB32C0589AC}">
      <text>
        <r>
          <rPr>
            <sz val="9"/>
            <color indexed="81"/>
            <rFont val="Tahoma"/>
            <family val="2"/>
          </rPr>
          <t>Account_Balance_MTD(acctdept: {Map!K382})</t>
        </r>
      </text>
    </comment>
    <comment ref="M292" authorId="0" shapeId="0" xr:uid="{798B654F-BE61-4E0F-A53D-427CE35FAADB}">
      <text>
        <r>
          <rPr>
            <sz val="9"/>
            <color indexed="81"/>
            <rFont val="Tahoma"/>
            <family val="2"/>
          </rPr>
          <t>Account_Balance_MTD(acctdept: {Map!L382})</t>
        </r>
      </text>
    </comment>
    <comment ref="D293" authorId="0" shapeId="0" xr:uid="{FB60E850-70C9-49F6-A0B2-332ABAB10A11}">
      <text>
        <r>
          <rPr>
            <sz val="9"/>
            <color indexed="81"/>
            <rFont val="Tahoma"/>
            <family val="2"/>
          </rPr>
          <t>Account_Balance_MTD(acctdept: {Map!C383})</t>
        </r>
      </text>
    </comment>
    <comment ref="E293" authorId="0" shapeId="0" xr:uid="{8B9CD722-FD41-4ECB-88E8-F44D8B1F70A0}">
      <text>
        <r>
          <rPr>
            <sz val="9"/>
            <color indexed="81"/>
            <rFont val="Tahoma"/>
            <family val="2"/>
          </rPr>
          <t>Account_Balance_MTD(acctdept: {Map!D383})</t>
        </r>
      </text>
    </comment>
    <comment ref="F293" authorId="0" shapeId="0" xr:uid="{68D8B8B4-AE6F-439D-86D9-70AE805862BF}">
      <text>
        <r>
          <rPr>
            <sz val="9"/>
            <color indexed="81"/>
            <rFont val="Tahoma"/>
            <family val="2"/>
          </rPr>
          <t>Account_Balance_MTD(acctdept: {Map!E383})</t>
        </r>
      </text>
    </comment>
    <comment ref="G293" authorId="0" shapeId="0" xr:uid="{8DBC5143-8027-4FCB-86FF-F274249CFA85}">
      <text>
        <r>
          <rPr>
            <sz val="9"/>
            <color indexed="81"/>
            <rFont val="Tahoma"/>
            <family val="2"/>
          </rPr>
          <t>Account_Balance_MTD(acctdept: {Map!F383})</t>
        </r>
      </text>
    </comment>
    <comment ref="H293" authorId="0" shapeId="0" xr:uid="{2DABB3BD-4A05-4738-A107-732AFD910E9A}">
      <text>
        <r>
          <rPr>
            <sz val="9"/>
            <color indexed="81"/>
            <rFont val="Tahoma"/>
            <family val="2"/>
          </rPr>
          <t>Account_Balance_MTD(acctdept: {Map!G383})</t>
        </r>
      </text>
    </comment>
    <comment ref="I293" authorId="0" shapeId="0" xr:uid="{6AE3892C-77F9-4A6F-B3A8-B51E2873E8DD}">
      <text>
        <r>
          <rPr>
            <sz val="9"/>
            <color indexed="81"/>
            <rFont val="Tahoma"/>
            <family val="2"/>
          </rPr>
          <t>Account_Balance_MTD(acctdept: {Map!H383})</t>
        </r>
      </text>
    </comment>
    <comment ref="J293" authorId="0" shapeId="0" xr:uid="{93728D25-F74A-4D06-A4C0-05C0A0500AB7}">
      <text>
        <r>
          <rPr>
            <sz val="9"/>
            <color indexed="81"/>
            <rFont val="Tahoma"/>
            <family val="2"/>
          </rPr>
          <t>Account_Balance_MTD(acctdept: {Map!I383})</t>
        </r>
      </text>
    </comment>
    <comment ref="K293" authorId="0" shapeId="0" xr:uid="{B18B5DF8-604E-47BC-9828-81A6C1305B20}">
      <text>
        <r>
          <rPr>
            <sz val="9"/>
            <color indexed="81"/>
            <rFont val="Tahoma"/>
            <family val="2"/>
          </rPr>
          <t>Account_Balance_MTD(acctdept: {Map!J383})</t>
        </r>
      </text>
    </comment>
    <comment ref="L293" authorId="0" shapeId="0" xr:uid="{8CE64AF0-CA2F-41F0-9315-4282F87942C8}">
      <text>
        <r>
          <rPr>
            <sz val="9"/>
            <color indexed="81"/>
            <rFont val="Tahoma"/>
            <family val="2"/>
          </rPr>
          <t>Account_Balance_MTD(acctdept: {Map!K383})</t>
        </r>
      </text>
    </comment>
    <comment ref="M293" authorId="0" shapeId="0" xr:uid="{FBA0FDD7-8871-4094-8DC3-9A0564AB6447}">
      <text>
        <r>
          <rPr>
            <sz val="9"/>
            <color indexed="81"/>
            <rFont val="Tahoma"/>
            <family val="2"/>
          </rPr>
          <t>Account_Balance_MTD(acctdept: {Map!L383})</t>
        </r>
      </text>
    </comment>
    <comment ref="D294" authorId="0" shapeId="0" xr:uid="{D24A06FC-1DAF-4389-AB0A-2A5F96F94761}">
      <text>
        <r>
          <rPr>
            <sz val="9"/>
            <color indexed="81"/>
            <rFont val="Tahoma"/>
            <family val="2"/>
          </rPr>
          <t>Account_Balance_MTD(acctdept: {Map!C384})</t>
        </r>
      </text>
    </comment>
    <comment ref="E294" authorId="0" shapeId="0" xr:uid="{8EF13197-271D-48DC-982B-E9759F3E7C35}">
      <text>
        <r>
          <rPr>
            <sz val="9"/>
            <color indexed="81"/>
            <rFont val="Tahoma"/>
            <family val="2"/>
          </rPr>
          <t>Account_Balance_MTD(acctdept: {Map!D384})</t>
        </r>
      </text>
    </comment>
    <comment ref="F294" authorId="0" shapeId="0" xr:uid="{E092AA93-1A1C-4482-ADAD-7C471C8707AA}">
      <text>
        <r>
          <rPr>
            <sz val="9"/>
            <color indexed="81"/>
            <rFont val="Tahoma"/>
            <family val="2"/>
          </rPr>
          <t>Account_Balance_MTD(acctdept: {Map!E384})</t>
        </r>
      </text>
    </comment>
    <comment ref="G294" authorId="0" shapeId="0" xr:uid="{B34151CF-D9C4-4DCE-86D0-948C3EA0A667}">
      <text>
        <r>
          <rPr>
            <sz val="9"/>
            <color indexed="81"/>
            <rFont val="Tahoma"/>
            <family val="2"/>
          </rPr>
          <t>Account_Balance_MTD(acctdept: {Map!F384})</t>
        </r>
      </text>
    </comment>
    <comment ref="H294" authorId="0" shapeId="0" xr:uid="{D27E3AEA-52A2-4903-B1E0-FC50E751B6A6}">
      <text>
        <r>
          <rPr>
            <sz val="9"/>
            <color indexed="81"/>
            <rFont val="Tahoma"/>
            <family val="2"/>
          </rPr>
          <t>Account_Balance_MTD(acctdept: {Map!G384})</t>
        </r>
      </text>
    </comment>
    <comment ref="I294" authorId="0" shapeId="0" xr:uid="{815A6199-8D60-4B84-9229-92748CEDBB09}">
      <text>
        <r>
          <rPr>
            <sz val="9"/>
            <color indexed="81"/>
            <rFont val="Tahoma"/>
            <family val="2"/>
          </rPr>
          <t>Account_Balance_MTD(acctdept: {Map!H384})</t>
        </r>
      </text>
    </comment>
    <comment ref="J294" authorId="0" shapeId="0" xr:uid="{4B863112-137E-4532-9814-7C4E8090186C}">
      <text>
        <r>
          <rPr>
            <sz val="9"/>
            <color indexed="81"/>
            <rFont val="Tahoma"/>
            <family val="2"/>
          </rPr>
          <t>Account_Balance_MTD(acctdept: {Map!I384})</t>
        </r>
      </text>
    </comment>
    <comment ref="K294" authorId="0" shapeId="0" xr:uid="{CCD80E5F-F028-430D-A2A3-82332E0F4494}">
      <text>
        <r>
          <rPr>
            <sz val="9"/>
            <color indexed="81"/>
            <rFont val="Tahoma"/>
            <family val="2"/>
          </rPr>
          <t>Account_Balance_MTD(acctdept: {Map!J384})</t>
        </r>
      </text>
    </comment>
    <comment ref="L294" authorId="0" shapeId="0" xr:uid="{1B4E80C1-6E85-429A-980B-0EEBFBFD807D}">
      <text>
        <r>
          <rPr>
            <sz val="9"/>
            <color indexed="81"/>
            <rFont val="Tahoma"/>
            <family val="2"/>
          </rPr>
          <t>Account_Balance_MTD(acctdept: {Map!K384})</t>
        </r>
      </text>
    </comment>
    <comment ref="M294" authorId="0" shapeId="0" xr:uid="{00F217D8-285F-46ED-93CD-A502D7AB9B50}">
      <text>
        <r>
          <rPr>
            <sz val="9"/>
            <color indexed="81"/>
            <rFont val="Tahoma"/>
            <family val="2"/>
          </rPr>
          <t>Account_Balance_MTD(acctdept: {Map!L384})</t>
        </r>
      </text>
    </comment>
    <comment ref="D295" authorId="0" shapeId="0" xr:uid="{268AED92-27D5-4863-BF0E-9A5A29915A9B}">
      <text>
        <r>
          <rPr>
            <sz val="9"/>
            <color indexed="81"/>
            <rFont val="Tahoma"/>
            <family val="2"/>
          </rPr>
          <t>Account_Balance_MTD(acctdept: {Map!C385})</t>
        </r>
      </text>
    </comment>
    <comment ref="E295" authorId="0" shapeId="0" xr:uid="{5BE20806-0050-46F9-87B0-3E3A19C253B2}">
      <text>
        <r>
          <rPr>
            <sz val="9"/>
            <color indexed="81"/>
            <rFont val="Tahoma"/>
            <family val="2"/>
          </rPr>
          <t>Account_Balance_MTD(acctdept: {Map!D385})</t>
        </r>
      </text>
    </comment>
    <comment ref="F295" authorId="0" shapeId="0" xr:uid="{47DBC3A2-E01E-4197-846B-28CA59A9657C}">
      <text>
        <r>
          <rPr>
            <sz val="9"/>
            <color indexed="81"/>
            <rFont val="Tahoma"/>
            <family val="2"/>
          </rPr>
          <t>Account_Balance_MTD(acctdept: {Map!E385})</t>
        </r>
      </text>
    </comment>
    <comment ref="G295" authorId="0" shapeId="0" xr:uid="{4E84AC45-0468-4EAF-A15D-2DAE37E8AA48}">
      <text>
        <r>
          <rPr>
            <sz val="9"/>
            <color indexed="81"/>
            <rFont val="Tahoma"/>
            <family val="2"/>
          </rPr>
          <t>Account_Balance_MTD(acctdept: {Map!F385})</t>
        </r>
      </text>
    </comment>
    <comment ref="H295" authorId="0" shapeId="0" xr:uid="{74EC963E-04BC-47FB-8A1F-37126F573A60}">
      <text>
        <r>
          <rPr>
            <sz val="9"/>
            <color indexed="81"/>
            <rFont val="Tahoma"/>
            <family val="2"/>
          </rPr>
          <t>Account_Balance_MTD(acctdept: {Map!G385})</t>
        </r>
      </text>
    </comment>
    <comment ref="I295" authorId="0" shapeId="0" xr:uid="{23E795E3-C1ED-4D6A-998E-A4F9F6E3D5BC}">
      <text>
        <r>
          <rPr>
            <sz val="9"/>
            <color indexed="81"/>
            <rFont val="Tahoma"/>
            <family val="2"/>
          </rPr>
          <t>Account_Balance_MTD(acctdept: {Map!H385})</t>
        </r>
      </text>
    </comment>
    <comment ref="J295" authorId="0" shapeId="0" xr:uid="{A6C1A6F5-CD3E-41AB-8975-F350EA7219F5}">
      <text>
        <r>
          <rPr>
            <sz val="9"/>
            <color indexed="81"/>
            <rFont val="Tahoma"/>
            <family val="2"/>
          </rPr>
          <t>Account_Balance_MTD(acctdept: {Map!I385})</t>
        </r>
      </text>
    </comment>
    <comment ref="K295" authorId="0" shapeId="0" xr:uid="{0AF1E10D-DF6F-48E1-8967-6D9F5D2AA5D0}">
      <text>
        <r>
          <rPr>
            <sz val="9"/>
            <color indexed="81"/>
            <rFont val="Tahoma"/>
            <family val="2"/>
          </rPr>
          <t>Account_Balance_MTD(acctdept: {Map!J385})</t>
        </r>
      </text>
    </comment>
    <comment ref="L295" authorId="0" shapeId="0" xr:uid="{E500E560-BC97-489C-8057-6219CD709887}">
      <text>
        <r>
          <rPr>
            <sz val="9"/>
            <color indexed="81"/>
            <rFont val="Tahoma"/>
            <family val="2"/>
          </rPr>
          <t>Account_Balance_MTD(acctdept: {Map!K385})</t>
        </r>
      </text>
    </comment>
    <comment ref="M295" authorId="0" shapeId="0" xr:uid="{C53B1C4F-270F-4B0F-A0B7-4B515611B56E}">
      <text>
        <r>
          <rPr>
            <sz val="9"/>
            <color indexed="81"/>
            <rFont val="Tahoma"/>
            <family val="2"/>
          </rPr>
          <t>Account_Balance_MTD(acctdept: {Map!L385})</t>
        </r>
      </text>
    </comment>
    <comment ref="D296" authorId="0" shapeId="0" xr:uid="{C90D71CF-F546-4281-B970-72FF8C5B1162}">
      <text>
        <r>
          <rPr>
            <sz val="9"/>
            <color indexed="81"/>
            <rFont val="Tahoma"/>
            <family val="2"/>
          </rPr>
          <t>Account_Balance_MTD(acctdept: {Map!C386})</t>
        </r>
      </text>
    </comment>
    <comment ref="E296" authorId="0" shapeId="0" xr:uid="{56A94F89-20F4-4363-BC6C-CB1F6D028700}">
      <text>
        <r>
          <rPr>
            <sz val="9"/>
            <color indexed="81"/>
            <rFont val="Tahoma"/>
            <family val="2"/>
          </rPr>
          <t>Account_Balance_MTD(acctdept: {Map!D386})</t>
        </r>
      </text>
    </comment>
    <comment ref="F296" authorId="0" shapeId="0" xr:uid="{8B7AE1A7-CB73-436C-A3D5-D700192F7301}">
      <text>
        <r>
          <rPr>
            <sz val="9"/>
            <color indexed="81"/>
            <rFont val="Tahoma"/>
            <family val="2"/>
          </rPr>
          <t>Account_Balance_MTD(acctdept: {Map!E386})</t>
        </r>
      </text>
    </comment>
    <comment ref="G296" authorId="0" shapeId="0" xr:uid="{56723B52-8DE6-4D8A-A69E-C77747AF6649}">
      <text>
        <r>
          <rPr>
            <sz val="9"/>
            <color indexed="81"/>
            <rFont val="Tahoma"/>
            <family val="2"/>
          </rPr>
          <t>Account_Balance_MTD(acctdept: {Map!F386})</t>
        </r>
      </text>
    </comment>
    <comment ref="H296" authorId="0" shapeId="0" xr:uid="{36CF7822-B854-4CF6-B652-71E0EAC3CB1C}">
      <text>
        <r>
          <rPr>
            <sz val="9"/>
            <color indexed="81"/>
            <rFont val="Tahoma"/>
            <family val="2"/>
          </rPr>
          <t>Account_Balance_MTD(acctdept: {Map!G386})</t>
        </r>
      </text>
    </comment>
    <comment ref="I296" authorId="0" shapeId="0" xr:uid="{A14B6786-457C-4561-8241-ACF26B76EFA8}">
      <text>
        <r>
          <rPr>
            <sz val="9"/>
            <color indexed="81"/>
            <rFont val="Tahoma"/>
            <family val="2"/>
          </rPr>
          <t>Account_Balance_MTD(acctdept: {Map!H386})</t>
        </r>
      </text>
    </comment>
    <comment ref="J296" authorId="0" shapeId="0" xr:uid="{0D93ACE6-2234-451E-BB13-1CBEB52F9FC0}">
      <text>
        <r>
          <rPr>
            <sz val="9"/>
            <color indexed="81"/>
            <rFont val="Tahoma"/>
            <family val="2"/>
          </rPr>
          <t>Account_Balance_MTD(acctdept: {Map!I386})</t>
        </r>
      </text>
    </comment>
    <comment ref="K296" authorId="0" shapeId="0" xr:uid="{76FB7277-063C-4893-B224-389CF95ACD13}">
      <text>
        <r>
          <rPr>
            <sz val="9"/>
            <color indexed="81"/>
            <rFont val="Tahoma"/>
            <family val="2"/>
          </rPr>
          <t>Account_Balance_MTD(acctdept: {Map!J386})</t>
        </r>
      </text>
    </comment>
    <comment ref="L296" authorId="0" shapeId="0" xr:uid="{2FA60910-18E5-4ADA-A221-8FDBD1B52F42}">
      <text>
        <r>
          <rPr>
            <sz val="9"/>
            <color indexed="81"/>
            <rFont val="Tahoma"/>
            <family val="2"/>
          </rPr>
          <t>Account_Balance_MTD(acctdept: {Map!K386})</t>
        </r>
      </text>
    </comment>
    <comment ref="M296" authorId="0" shapeId="0" xr:uid="{5E347EDE-9BDE-493A-BD26-8FCE09FC1CCB}">
      <text>
        <r>
          <rPr>
            <sz val="9"/>
            <color indexed="81"/>
            <rFont val="Tahoma"/>
            <family val="2"/>
          </rPr>
          <t>Account_Balance_MTD(acctdept: {Map!L386})</t>
        </r>
      </text>
    </comment>
    <comment ref="D297" authorId="0" shapeId="0" xr:uid="{D7F45F99-0448-4180-B589-6820F2DA26AE}">
      <text>
        <r>
          <rPr>
            <sz val="9"/>
            <color indexed="81"/>
            <rFont val="Tahoma"/>
            <family val="2"/>
          </rPr>
          <t>Account_Balance_MTD(acctdept: {Map!C387})</t>
        </r>
      </text>
    </comment>
    <comment ref="E297" authorId="0" shapeId="0" xr:uid="{CA6C4161-1773-4352-A10C-AE6AEA1B4A07}">
      <text>
        <r>
          <rPr>
            <sz val="9"/>
            <color indexed="81"/>
            <rFont val="Tahoma"/>
            <family val="2"/>
          </rPr>
          <t>Account_Balance_MTD(acctdept: {Map!D387})</t>
        </r>
      </text>
    </comment>
    <comment ref="F297" authorId="0" shapeId="0" xr:uid="{22DBD733-8263-429C-AF9A-3B2B586A5299}">
      <text>
        <r>
          <rPr>
            <sz val="9"/>
            <color indexed="81"/>
            <rFont val="Tahoma"/>
            <family val="2"/>
          </rPr>
          <t>Account_Balance_MTD(acctdept: {Map!E387})</t>
        </r>
      </text>
    </comment>
    <comment ref="G297" authorId="0" shapeId="0" xr:uid="{51D0C602-02C9-4289-AF87-E89DBC74A5E2}">
      <text>
        <r>
          <rPr>
            <sz val="9"/>
            <color indexed="81"/>
            <rFont val="Tahoma"/>
            <family val="2"/>
          </rPr>
          <t>Account_Balance_MTD(acctdept: {Map!F387})</t>
        </r>
      </text>
    </comment>
    <comment ref="H297" authorId="0" shapeId="0" xr:uid="{EAADCD89-3329-45EB-ABD6-723EC0ECED39}">
      <text>
        <r>
          <rPr>
            <sz val="9"/>
            <color indexed="81"/>
            <rFont val="Tahoma"/>
            <family val="2"/>
          </rPr>
          <t>Account_Balance_MTD(acctdept: {Map!G387})</t>
        </r>
      </text>
    </comment>
    <comment ref="I297" authorId="0" shapeId="0" xr:uid="{BE86E1D1-323C-4781-AE94-A60AABE13F70}">
      <text>
        <r>
          <rPr>
            <sz val="9"/>
            <color indexed="81"/>
            <rFont val="Tahoma"/>
            <family val="2"/>
          </rPr>
          <t>Account_Balance_MTD(acctdept: {Map!H387})</t>
        </r>
      </text>
    </comment>
    <comment ref="J297" authorId="0" shapeId="0" xr:uid="{0E1E2DF5-259F-4C35-8311-1C1B39813CCF}">
      <text>
        <r>
          <rPr>
            <sz val="9"/>
            <color indexed="81"/>
            <rFont val="Tahoma"/>
            <family val="2"/>
          </rPr>
          <t>Account_Balance_MTD(acctdept: {Map!I387})</t>
        </r>
      </text>
    </comment>
    <comment ref="K297" authorId="0" shapeId="0" xr:uid="{BCA9CCD4-B4E3-43A6-819A-1BF6ABD40B0F}">
      <text>
        <r>
          <rPr>
            <sz val="9"/>
            <color indexed="81"/>
            <rFont val="Tahoma"/>
            <family val="2"/>
          </rPr>
          <t>Account_Balance_MTD(acctdept: {Map!J387})</t>
        </r>
      </text>
    </comment>
    <comment ref="L297" authorId="0" shapeId="0" xr:uid="{C3D079A1-3141-4BC8-AD15-632D5B8930A2}">
      <text>
        <r>
          <rPr>
            <sz val="9"/>
            <color indexed="81"/>
            <rFont val="Tahoma"/>
            <family val="2"/>
          </rPr>
          <t>Account_Balance_MTD(acctdept: {Map!K387})</t>
        </r>
      </text>
    </comment>
    <comment ref="M297" authorId="0" shapeId="0" xr:uid="{CE995599-F451-4E28-A2F8-815D0B913543}">
      <text>
        <r>
          <rPr>
            <sz val="9"/>
            <color indexed="81"/>
            <rFont val="Tahoma"/>
            <family val="2"/>
          </rPr>
          <t>Account_Balance_MTD(acctdept: {Map!L387})</t>
        </r>
      </text>
    </comment>
    <comment ref="D298" authorId="0" shapeId="0" xr:uid="{F36124D4-1AA9-4A47-8B10-B4E6BA0CBAEC}">
      <text>
        <r>
          <rPr>
            <sz val="9"/>
            <color indexed="81"/>
            <rFont val="Tahoma"/>
            <family val="2"/>
          </rPr>
          <t>Account_Balance_MTD(acctdept: {Map!C388})</t>
        </r>
      </text>
    </comment>
    <comment ref="E298" authorId="0" shapeId="0" xr:uid="{B054B853-5036-4BE9-A449-0E7241781603}">
      <text>
        <r>
          <rPr>
            <sz val="9"/>
            <color indexed="81"/>
            <rFont val="Tahoma"/>
            <family val="2"/>
          </rPr>
          <t>Account_Balance_MTD(acctdept: {Map!D388})</t>
        </r>
      </text>
    </comment>
    <comment ref="F298" authorId="0" shapeId="0" xr:uid="{D8F97293-CC48-4AD9-B014-3B120E6C990D}">
      <text>
        <r>
          <rPr>
            <sz val="9"/>
            <color indexed="81"/>
            <rFont val="Tahoma"/>
            <family val="2"/>
          </rPr>
          <t>Account_Balance_MTD(acctdept: {Map!E388})</t>
        </r>
      </text>
    </comment>
    <comment ref="G298" authorId="0" shapeId="0" xr:uid="{79694B34-59A8-4C5C-B40F-E51FEF92A955}">
      <text>
        <r>
          <rPr>
            <sz val="9"/>
            <color indexed="81"/>
            <rFont val="Tahoma"/>
            <family val="2"/>
          </rPr>
          <t>Account_Balance_MTD(acctdept: {Map!F388})</t>
        </r>
      </text>
    </comment>
    <comment ref="H298" authorId="0" shapeId="0" xr:uid="{0DAC3E5B-7BA9-4285-90C2-AEFF463A67C8}">
      <text>
        <r>
          <rPr>
            <sz val="9"/>
            <color indexed="81"/>
            <rFont val="Tahoma"/>
            <family val="2"/>
          </rPr>
          <t>Account_Balance_MTD(acctdept: {Map!G388})</t>
        </r>
      </text>
    </comment>
    <comment ref="I298" authorId="0" shapeId="0" xr:uid="{E5D19261-5427-4306-BF89-6FDD10E69E73}">
      <text>
        <r>
          <rPr>
            <sz val="9"/>
            <color indexed="81"/>
            <rFont val="Tahoma"/>
            <family val="2"/>
          </rPr>
          <t>Account_Balance_MTD(acctdept: {Map!H388})</t>
        </r>
      </text>
    </comment>
    <comment ref="J298" authorId="0" shapeId="0" xr:uid="{C35105C6-4244-4E6C-90ED-34F3F91B166B}">
      <text>
        <r>
          <rPr>
            <sz val="9"/>
            <color indexed="81"/>
            <rFont val="Tahoma"/>
            <family val="2"/>
          </rPr>
          <t>Account_Balance_MTD(acctdept: {Map!I388})</t>
        </r>
      </text>
    </comment>
    <comment ref="K298" authorId="0" shapeId="0" xr:uid="{AA3C5479-E784-4554-8ECE-750BDBE84B5B}">
      <text>
        <r>
          <rPr>
            <sz val="9"/>
            <color indexed="81"/>
            <rFont val="Tahoma"/>
            <family val="2"/>
          </rPr>
          <t>Account_Balance_MTD(acctdept: {Map!J388})</t>
        </r>
      </text>
    </comment>
    <comment ref="L298" authorId="0" shapeId="0" xr:uid="{F2D32FBB-DD34-409A-A1E5-9C36805F336A}">
      <text>
        <r>
          <rPr>
            <sz val="9"/>
            <color indexed="81"/>
            <rFont val="Tahoma"/>
            <family val="2"/>
          </rPr>
          <t>Account_Balance_MTD(acctdept: {Map!K388})</t>
        </r>
      </text>
    </comment>
    <comment ref="M298" authorId="0" shapeId="0" xr:uid="{3AD4EA55-6516-4336-A704-37698D5A5DF4}">
      <text>
        <r>
          <rPr>
            <sz val="9"/>
            <color indexed="81"/>
            <rFont val="Tahoma"/>
            <family val="2"/>
          </rPr>
          <t>Account_Balance_MTD(acctdept: {Map!L388})</t>
        </r>
      </text>
    </comment>
    <comment ref="D299" authorId="0" shapeId="0" xr:uid="{8D9066BF-F655-4753-8B36-CD44E364E4CB}">
      <text>
        <r>
          <rPr>
            <sz val="9"/>
            <color indexed="81"/>
            <rFont val="Tahoma"/>
            <family val="2"/>
          </rPr>
          <t>Account_Balance_MTD(acctdept: {Map!C389})</t>
        </r>
      </text>
    </comment>
    <comment ref="E299" authorId="0" shapeId="0" xr:uid="{1156DB83-39DF-4AC3-BE49-5B714C8DC2C6}">
      <text>
        <r>
          <rPr>
            <sz val="9"/>
            <color indexed="81"/>
            <rFont val="Tahoma"/>
            <family val="2"/>
          </rPr>
          <t>Account_Balance_MTD(acctdept: {Map!D389})</t>
        </r>
      </text>
    </comment>
    <comment ref="F299" authorId="0" shapeId="0" xr:uid="{481DCA91-EBCF-427F-9EBD-65ADE0341FC3}">
      <text>
        <r>
          <rPr>
            <sz val="9"/>
            <color indexed="81"/>
            <rFont val="Tahoma"/>
            <family val="2"/>
          </rPr>
          <t>Account_Balance_MTD(acctdept: {Map!E389})</t>
        </r>
      </text>
    </comment>
    <comment ref="G299" authorId="0" shapeId="0" xr:uid="{DEBC3EE8-A94A-464A-AF25-F133F3C1B920}">
      <text>
        <r>
          <rPr>
            <sz val="9"/>
            <color indexed="81"/>
            <rFont val="Tahoma"/>
            <family val="2"/>
          </rPr>
          <t>Account_Balance_MTD(acctdept: {Map!F389})</t>
        </r>
      </text>
    </comment>
    <comment ref="H299" authorId="0" shapeId="0" xr:uid="{78AAAD60-5731-4051-8A9E-F4D5CDC96F59}">
      <text>
        <r>
          <rPr>
            <sz val="9"/>
            <color indexed="81"/>
            <rFont val="Tahoma"/>
            <family val="2"/>
          </rPr>
          <t>Account_Balance_MTD(acctdept: {Map!G389})</t>
        </r>
      </text>
    </comment>
    <comment ref="I299" authorId="0" shapeId="0" xr:uid="{ED438953-705F-4170-A3F2-62C8AAD51D34}">
      <text>
        <r>
          <rPr>
            <sz val="9"/>
            <color indexed="81"/>
            <rFont val="Tahoma"/>
            <family val="2"/>
          </rPr>
          <t>Account_Balance_MTD(acctdept: {Map!H389})</t>
        </r>
      </text>
    </comment>
    <comment ref="J299" authorId="0" shapeId="0" xr:uid="{3D3D7571-DA33-4703-B400-00D7711EB337}">
      <text>
        <r>
          <rPr>
            <sz val="9"/>
            <color indexed="81"/>
            <rFont val="Tahoma"/>
            <family val="2"/>
          </rPr>
          <t>Account_Balance_MTD(acctdept: {Map!I389})</t>
        </r>
      </text>
    </comment>
    <comment ref="K299" authorId="0" shapeId="0" xr:uid="{F7023C9E-F3FB-401D-B080-54A9EFF02B11}">
      <text>
        <r>
          <rPr>
            <sz val="9"/>
            <color indexed="81"/>
            <rFont val="Tahoma"/>
            <family val="2"/>
          </rPr>
          <t>Account_Balance_MTD(acctdept: {Map!J389})</t>
        </r>
      </text>
    </comment>
    <comment ref="L299" authorId="0" shapeId="0" xr:uid="{96AE772C-D816-4A73-9298-0D0B1767EC93}">
      <text>
        <r>
          <rPr>
            <sz val="9"/>
            <color indexed="81"/>
            <rFont val="Tahoma"/>
            <family val="2"/>
          </rPr>
          <t>Account_Balance_MTD(acctdept: {Map!K389})</t>
        </r>
      </text>
    </comment>
    <comment ref="M299" authorId="0" shapeId="0" xr:uid="{6D77F0C0-DA09-4EDB-A0B2-00EE9C8F2FB5}">
      <text>
        <r>
          <rPr>
            <sz val="9"/>
            <color indexed="81"/>
            <rFont val="Tahoma"/>
            <family val="2"/>
          </rPr>
          <t>Account_Balance_MTD(acctdept: {Map!L389})</t>
        </r>
      </text>
    </comment>
    <comment ref="D300" authorId="0" shapeId="0" xr:uid="{D607609C-F9A4-4726-895F-243284818445}">
      <text>
        <r>
          <rPr>
            <sz val="9"/>
            <color indexed="81"/>
            <rFont val="Tahoma"/>
            <family val="2"/>
          </rPr>
          <t>Account_Balance_MTD(acctdept: {Map!C390})</t>
        </r>
      </text>
    </comment>
    <comment ref="E300" authorId="0" shapeId="0" xr:uid="{12FE0257-F173-43E5-AC16-A84EDD0C7F2B}">
      <text>
        <r>
          <rPr>
            <sz val="9"/>
            <color indexed="81"/>
            <rFont val="Tahoma"/>
            <family val="2"/>
          </rPr>
          <t>Account_Balance_MTD(acctdept: {Map!D390})</t>
        </r>
      </text>
    </comment>
    <comment ref="F300" authorId="0" shapeId="0" xr:uid="{5D4F8863-4F89-4AA9-89EC-7A35914CAAFC}">
      <text>
        <r>
          <rPr>
            <sz val="9"/>
            <color indexed="81"/>
            <rFont val="Tahoma"/>
            <family val="2"/>
          </rPr>
          <t>Account_Balance_MTD(acctdept: {Map!E390})</t>
        </r>
      </text>
    </comment>
    <comment ref="G300" authorId="0" shapeId="0" xr:uid="{F88FCAC2-C6AB-40DE-8D1E-C3FB6AF15094}">
      <text>
        <r>
          <rPr>
            <sz val="9"/>
            <color indexed="81"/>
            <rFont val="Tahoma"/>
            <family val="2"/>
          </rPr>
          <t>Account_Balance_MTD(acctdept: {Map!F390})</t>
        </r>
      </text>
    </comment>
    <comment ref="H300" authorId="0" shapeId="0" xr:uid="{69F2CB7F-55F6-4D04-9126-227FF47135AA}">
      <text>
        <r>
          <rPr>
            <sz val="9"/>
            <color indexed="81"/>
            <rFont val="Tahoma"/>
            <family val="2"/>
          </rPr>
          <t>Account_Balance_MTD(acctdept: {Map!G390})</t>
        </r>
      </text>
    </comment>
    <comment ref="I300" authorId="0" shapeId="0" xr:uid="{44A5CB9C-B37A-47E8-80F7-1C601D87F879}">
      <text>
        <r>
          <rPr>
            <sz val="9"/>
            <color indexed="81"/>
            <rFont val="Tahoma"/>
            <family val="2"/>
          </rPr>
          <t>Account_Balance_MTD(acctdept: {Map!H390})</t>
        </r>
      </text>
    </comment>
    <comment ref="J300" authorId="0" shapeId="0" xr:uid="{A3B27C24-C19E-4B63-BC55-A2F487FB6FB0}">
      <text>
        <r>
          <rPr>
            <sz val="9"/>
            <color indexed="81"/>
            <rFont val="Tahoma"/>
            <family val="2"/>
          </rPr>
          <t>Account_Balance_MTD(acctdept: {Map!I390})</t>
        </r>
      </text>
    </comment>
    <comment ref="K300" authorId="0" shapeId="0" xr:uid="{5E17C8A8-6653-46F1-A442-6F7C76119895}">
      <text>
        <r>
          <rPr>
            <sz val="9"/>
            <color indexed="81"/>
            <rFont val="Tahoma"/>
            <family val="2"/>
          </rPr>
          <t>Account_Balance_MTD(acctdept: {Map!J390})</t>
        </r>
      </text>
    </comment>
    <comment ref="L300" authorId="0" shapeId="0" xr:uid="{5E1927C0-6B3C-4567-BF92-CD08301600D3}">
      <text>
        <r>
          <rPr>
            <sz val="9"/>
            <color indexed="81"/>
            <rFont val="Tahoma"/>
            <family val="2"/>
          </rPr>
          <t>Account_Balance_MTD(acctdept: {Map!K390})</t>
        </r>
      </text>
    </comment>
    <comment ref="M300" authorId="0" shapeId="0" xr:uid="{173A8284-2E7C-45BA-82B2-CE8BC827CBDC}">
      <text>
        <r>
          <rPr>
            <sz val="9"/>
            <color indexed="81"/>
            <rFont val="Tahoma"/>
            <family val="2"/>
          </rPr>
          <t>Account_Balance_MTD(acctdept: {Map!L390})</t>
        </r>
      </text>
    </comment>
    <comment ref="D301" authorId="0" shapeId="0" xr:uid="{85C78B22-2463-41B8-A81B-6938C87E0A09}">
      <text>
        <r>
          <rPr>
            <sz val="9"/>
            <color indexed="81"/>
            <rFont val="Tahoma"/>
            <family val="2"/>
          </rPr>
          <t>Account_Balance_MTD(acctdept: {Map!C391})</t>
        </r>
      </text>
    </comment>
    <comment ref="E301" authorId="0" shapeId="0" xr:uid="{64D4F109-BB76-4514-9BB4-C59F6F2FED66}">
      <text>
        <r>
          <rPr>
            <sz val="9"/>
            <color indexed="81"/>
            <rFont val="Tahoma"/>
            <family val="2"/>
          </rPr>
          <t>Account_Balance_MTD(acctdept: {Map!D391})</t>
        </r>
      </text>
    </comment>
    <comment ref="F301" authorId="0" shapeId="0" xr:uid="{71F352A3-9D22-423B-B34E-34F2517F4A81}">
      <text>
        <r>
          <rPr>
            <sz val="9"/>
            <color indexed="81"/>
            <rFont val="Tahoma"/>
            <family val="2"/>
          </rPr>
          <t>Account_Balance_MTD(acctdept: {Map!E391})</t>
        </r>
      </text>
    </comment>
    <comment ref="G301" authorId="0" shapeId="0" xr:uid="{720EF21D-61BE-4B61-9BF8-8A01C7AA8E3B}">
      <text>
        <r>
          <rPr>
            <sz val="9"/>
            <color indexed="81"/>
            <rFont val="Tahoma"/>
            <family val="2"/>
          </rPr>
          <t>Account_Balance_MTD(acctdept: {Map!F391})</t>
        </r>
      </text>
    </comment>
    <comment ref="H301" authorId="0" shapeId="0" xr:uid="{09351715-D7C9-4115-9F61-1D617FC70B6E}">
      <text>
        <r>
          <rPr>
            <sz val="9"/>
            <color indexed="81"/>
            <rFont val="Tahoma"/>
            <family val="2"/>
          </rPr>
          <t>Account_Balance_MTD(acctdept: {Map!G391})</t>
        </r>
      </text>
    </comment>
    <comment ref="I301" authorId="0" shapeId="0" xr:uid="{D4AAFE99-437C-45FA-8BB4-7D69636E2D27}">
      <text>
        <r>
          <rPr>
            <sz val="9"/>
            <color indexed="81"/>
            <rFont val="Tahoma"/>
            <family val="2"/>
          </rPr>
          <t>Account_Balance_MTD(acctdept: {Map!H391})</t>
        </r>
      </text>
    </comment>
    <comment ref="J301" authorId="0" shapeId="0" xr:uid="{6616273C-83F4-4CB3-9081-ACF266627E36}">
      <text>
        <r>
          <rPr>
            <sz val="9"/>
            <color indexed="81"/>
            <rFont val="Tahoma"/>
            <family val="2"/>
          </rPr>
          <t>Account_Balance_MTD(acctdept: {Map!I391})</t>
        </r>
      </text>
    </comment>
    <comment ref="K301" authorId="0" shapeId="0" xr:uid="{862D98CE-8CC4-482E-B37B-DDDA6A0827A5}">
      <text>
        <r>
          <rPr>
            <sz val="9"/>
            <color indexed="81"/>
            <rFont val="Tahoma"/>
            <family val="2"/>
          </rPr>
          <t>Account_Balance_MTD(acctdept: {Map!J391})</t>
        </r>
      </text>
    </comment>
    <comment ref="L301" authorId="0" shapeId="0" xr:uid="{3407F346-F5ED-4404-AE86-5841525C91F8}">
      <text>
        <r>
          <rPr>
            <sz val="9"/>
            <color indexed="81"/>
            <rFont val="Tahoma"/>
            <family val="2"/>
          </rPr>
          <t>Account_Balance_MTD(acctdept: {Map!K391})</t>
        </r>
      </text>
    </comment>
    <comment ref="M301" authorId="0" shapeId="0" xr:uid="{69C22B78-D98F-4F50-A4A4-5CBE9BD9FE85}">
      <text>
        <r>
          <rPr>
            <sz val="9"/>
            <color indexed="81"/>
            <rFont val="Tahoma"/>
            <family val="2"/>
          </rPr>
          <t>Account_Balance_MTD(acctdept: {Map!L391})</t>
        </r>
      </text>
    </comment>
    <comment ref="D302" authorId="0" shapeId="0" xr:uid="{16EB461E-87E6-4172-AEB4-43C820D5D7C0}">
      <text>
        <r>
          <rPr>
            <sz val="9"/>
            <color indexed="81"/>
            <rFont val="Tahoma"/>
            <family val="2"/>
          </rPr>
          <t>Account_Balance_MTD(acctdept: {Map!C392})</t>
        </r>
      </text>
    </comment>
    <comment ref="E302" authorId="0" shapeId="0" xr:uid="{86EC354B-3094-4248-9996-3A95E51A7691}">
      <text>
        <r>
          <rPr>
            <sz val="9"/>
            <color indexed="81"/>
            <rFont val="Tahoma"/>
            <family val="2"/>
          </rPr>
          <t>Account_Balance_MTD(acctdept: {Map!D392})</t>
        </r>
      </text>
    </comment>
    <comment ref="F302" authorId="0" shapeId="0" xr:uid="{D6FC0D63-659E-4ED2-8BC9-0EA3C654455D}">
      <text>
        <r>
          <rPr>
            <sz val="9"/>
            <color indexed="81"/>
            <rFont val="Tahoma"/>
            <family val="2"/>
          </rPr>
          <t>Account_Balance_MTD(acctdept: {Map!E392})</t>
        </r>
      </text>
    </comment>
    <comment ref="G302" authorId="0" shapeId="0" xr:uid="{B88BA5CA-A204-472B-8092-7C21ED195B2A}">
      <text>
        <r>
          <rPr>
            <sz val="9"/>
            <color indexed="81"/>
            <rFont val="Tahoma"/>
            <family val="2"/>
          </rPr>
          <t>Account_Balance_MTD(acctdept: {Map!F392})</t>
        </r>
      </text>
    </comment>
    <comment ref="H302" authorId="0" shapeId="0" xr:uid="{417831CF-6CC5-4779-ACC7-6410B1BC66B6}">
      <text>
        <r>
          <rPr>
            <sz val="9"/>
            <color indexed="81"/>
            <rFont val="Tahoma"/>
            <family val="2"/>
          </rPr>
          <t>Account_Balance_MTD(acctdept: {Map!G392})</t>
        </r>
      </text>
    </comment>
    <comment ref="I302" authorId="0" shapeId="0" xr:uid="{26517E1A-40E8-43EF-93BE-8A6AC0BD8EF8}">
      <text>
        <r>
          <rPr>
            <sz val="9"/>
            <color indexed="81"/>
            <rFont val="Tahoma"/>
            <family val="2"/>
          </rPr>
          <t>Account_Balance_MTD(acctdept: {Map!H392})</t>
        </r>
      </text>
    </comment>
    <comment ref="J302" authorId="0" shapeId="0" xr:uid="{62F6F970-AA35-4E32-9665-31B0EC1CA60D}">
      <text>
        <r>
          <rPr>
            <sz val="9"/>
            <color indexed="81"/>
            <rFont val="Tahoma"/>
            <family val="2"/>
          </rPr>
          <t>Account_Balance_MTD(acctdept: {Map!I392})</t>
        </r>
      </text>
    </comment>
    <comment ref="K302" authorId="0" shapeId="0" xr:uid="{6CFF85F8-5558-4694-A887-5D374A690782}">
      <text>
        <r>
          <rPr>
            <sz val="9"/>
            <color indexed="81"/>
            <rFont val="Tahoma"/>
            <family val="2"/>
          </rPr>
          <t>Account_Balance_MTD(acctdept: {Map!J392})</t>
        </r>
      </text>
    </comment>
    <comment ref="L302" authorId="0" shapeId="0" xr:uid="{770CEC7E-D04B-4FA9-8972-7C09220F842B}">
      <text>
        <r>
          <rPr>
            <sz val="9"/>
            <color indexed="81"/>
            <rFont val="Tahoma"/>
            <family val="2"/>
          </rPr>
          <t>Account_Balance_MTD(acctdept: {Map!K392})</t>
        </r>
      </text>
    </comment>
    <comment ref="M302" authorId="0" shapeId="0" xr:uid="{8F2DD283-6BA6-47B0-8086-A3179FE3AA73}">
      <text>
        <r>
          <rPr>
            <sz val="9"/>
            <color indexed="81"/>
            <rFont val="Tahoma"/>
            <family val="2"/>
          </rPr>
          <t>Account_Balance_MTD(acctdept: {Map!L392})</t>
        </r>
      </text>
    </comment>
    <comment ref="D303" authorId="0" shapeId="0" xr:uid="{70D2EDBE-7E3F-4196-A075-9CFADE1D9604}">
      <text>
        <r>
          <rPr>
            <sz val="9"/>
            <color indexed="81"/>
            <rFont val="Tahoma"/>
            <family val="2"/>
          </rPr>
          <t>Account_Balance_MTD(acctdept: {Map!C393})</t>
        </r>
      </text>
    </comment>
    <comment ref="E303" authorId="0" shapeId="0" xr:uid="{FE72393E-6BF6-4084-A24D-0B8DEF552AF2}">
      <text>
        <r>
          <rPr>
            <sz val="9"/>
            <color indexed="81"/>
            <rFont val="Tahoma"/>
            <family val="2"/>
          </rPr>
          <t>Account_Balance_MTD(acctdept: {Map!D393})</t>
        </r>
      </text>
    </comment>
    <comment ref="F303" authorId="0" shapeId="0" xr:uid="{2267CB40-0FFA-4081-B9B0-B9E3B567759B}">
      <text>
        <r>
          <rPr>
            <sz val="9"/>
            <color indexed="81"/>
            <rFont val="Tahoma"/>
            <family val="2"/>
          </rPr>
          <t>Account_Balance_MTD(acctdept: {Map!E393})</t>
        </r>
      </text>
    </comment>
    <comment ref="G303" authorId="0" shapeId="0" xr:uid="{C7C92E02-3674-4967-8648-A192FCE6CB70}">
      <text>
        <r>
          <rPr>
            <sz val="9"/>
            <color indexed="81"/>
            <rFont val="Tahoma"/>
            <family val="2"/>
          </rPr>
          <t>Account_Balance_MTD(acctdept: {Map!F393})</t>
        </r>
      </text>
    </comment>
    <comment ref="H303" authorId="0" shapeId="0" xr:uid="{06BE272C-9080-4D5C-9BF0-C88DE3A709FB}">
      <text>
        <r>
          <rPr>
            <sz val="9"/>
            <color indexed="81"/>
            <rFont val="Tahoma"/>
            <family val="2"/>
          </rPr>
          <t>Account_Balance_MTD(acctdept: {Map!G393})</t>
        </r>
      </text>
    </comment>
    <comment ref="I303" authorId="0" shapeId="0" xr:uid="{EAD73600-3F96-47EB-9CC2-58255ECDC449}">
      <text>
        <r>
          <rPr>
            <sz val="9"/>
            <color indexed="81"/>
            <rFont val="Tahoma"/>
            <family val="2"/>
          </rPr>
          <t>Account_Balance_MTD(acctdept: {Map!H393})</t>
        </r>
      </text>
    </comment>
    <comment ref="J303" authorId="0" shapeId="0" xr:uid="{E99E6C5A-CDB6-4555-8A24-7DE88D3BCAD1}">
      <text>
        <r>
          <rPr>
            <sz val="9"/>
            <color indexed="81"/>
            <rFont val="Tahoma"/>
            <family val="2"/>
          </rPr>
          <t>Account_Balance_MTD(acctdept: {Map!I393})</t>
        </r>
      </text>
    </comment>
    <comment ref="K303" authorId="0" shapeId="0" xr:uid="{A7534FFA-8A15-4931-A774-B32B6B1805B8}">
      <text>
        <r>
          <rPr>
            <sz val="9"/>
            <color indexed="81"/>
            <rFont val="Tahoma"/>
            <family val="2"/>
          </rPr>
          <t>Account_Balance_MTD(acctdept: {Map!J393})</t>
        </r>
      </text>
    </comment>
    <comment ref="L303" authorId="0" shapeId="0" xr:uid="{00B58D56-6167-49CB-83BA-B4326BF28108}">
      <text>
        <r>
          <rPr>
            <sz val="9"/>
            <color indexed="81"/>
            <rFont val="Tahoma"/>
            <family val="2"/>
          </rPr>
          <t>Account_Balance_MTD(acctdept: {Map!K393})</t>
        </r>
      </text>
    </comment>
    <comment ref="M303" authorId="0" shapeId="0" xr:uid="{F7B225E2-B3A5-42DA-A560-CAB463E120DD}">
      <text>
        <r>
          <rPr>
            <sz val="9"/>
            <color indexed="81"/>
            <rFont val="Tahoma"/>
            <family val="2"/>
          </rPr>
          <t>Account_Balance_MTD(acctdept: {Map!L393})</t>
        </r>
      </text>
    </comment>
    <comment ref="D304" authorId="0" shapeId="0" xr:uid="{B6BB3FF2-067A-47ED-AEA3-A81AA529C005}">
      <text>
        <r>
          <rPr>
            <sz val="9"/>
            <color indexed="81"/>
            <rFont val="Tahoma"/>
            <family val="2"/>
          </rPr>
          <t>Account_Balance_MTD(acctdept: {Map!C394})</t>
        </r>
      </text>
    </comment>
    <comment ref="E304" authorId="0" shapeId="0" xr:uid="{9F424083-529A-4B70-860B-249B8C7CBA17}">
      <text>
        <r>
          <rPr>
            <sz val="9"/>
            <color indexed="81"/>
            <rFont val="Tahoma"/>
            <family val="2"/>
          </rPr>
          <t>Account_Balance_MTD(acctdept: {Map!D394})</t>
        </r>
      </text>
    </comment>
    <comment ref="F304" authorId="0" shapeId="0" xr:uid="{002F62AE-9C61-4D8B-958A-11A04A9EB1D1}">
      <text>
        <r>
          <rPr>
            <sz val="9"/>
            <color indexed="81"/>
            <rFont val="Tahoma"/>
            <family val="2"/>
          </rPr>
          <t>Account_Balance_MTD(acctdept: {Map!E394})</t>
        </r>
      </text>
    </comment>
    <comment ref="G304" authorId="0" shapeId="0" xr:uid="{C4E53B57-79DC-4F1F-8E7E-F931A631766F}">
      <text>
        <r>
          <rPr>
            <sz val="9"/>
            <color indexed="81"/>
            <rFont val="Tahoma"/>
            <family val="2"/>
          </rPr>
          <t>Account_Balance_MTD(acctdept: {Map!F394})</t>
        </r>
      </text>
    </comment>
    <comment ref="H304" authorId="0" shapeId="0" xr:uid="{729CD7F7-9FB1-41C9-A5F3-C181F64B1172}">
      <text>
        <r>
          <rPr>
            <sz val="9"/>
            <color indexed="81"/>
            <rFont val="Tahoma"/>
            <family val="2"/>
          </rPr>
          <t>Account_Balance_MTD(acctdept: {Map!G394})</t>
        </r>
      </text>
    </comment>
    <comment ref="I304" authorId="0" shapeId="0" xr:uid="{42F61227-FB4D-46DE-BF3E-D7B4B0698FE9}">
      <text>
        <r>
          <rPr>
            <sz val="9"/>
            <color indexed="81"/>
            <rFont val="Tahoma"/>
            <family val="2"/>
          </rPr>
          <t>Account_Balance_MTD(acctdept: {Map!H394})</t>
        </r>
      </text>
    </comment>
    <comment ref="J304" authorId="0" shapeId="0" xr:uid="{8BDCC181-8181-4BE4-9D66-20A799B1E494}">
      <text>
        <r>
          <rPr>
            <sz val="9"/>
            <color indexed="81"/>
            <rFont val="Tahoma"/>
            <family val="2"/>
          </rPr>
          <t>Account_Balance_MTD(acctdept: {Map!I394})</t>
        </r>
      </text>
    </comment>
    <comment ref="K304" authorId="0" shapeId="0" xr:uid="{0278F401-AD0B-4BD7-9690-BAA16856D536}">
      <text>
        <r>
          <rPr>
            <sz val="9"/>
            <color indexed="81"/>
            <rFont val="Tahoma"/>
            <family val="2"/>
          </rPr>
          <t>Account_Balance_MTD(acctdept: {Map!J394})</t>
        </r>
      </text>
    </comment>
    <comment ref="L304" authorId="0" shapeId="0" xr:uid="{7650BD71-DDDE-47E8-A8FC-F15385801A9F}">
      <text>
        <r>
          <rPr>
            <sz val="9"/>
            <color indexed="81"/>
            <rFont val="Tahoma"/>
            <family val="2"/>
          </rPr>
          <t>Account_Balance_MTD(acctdept: {Map!K394})</t>
        </r>
      </text>
    </comment>
    <comment ref="M304" authorId="0" shapeId="0" xr:uid="{C6ED0747-047E-48F1-B35A-FE4D64FF005B}">
      <text>
        <r>
          <rPr>
            <sz val="9"/>
            <color indexed="81"/>
            <rFont val="Tahoma"/>
            <family val="2"/>
          </rPr>
          <t>Account_Balance_MTD(acctdept: {Map!L394})</t>
        </r>
      </text>
    </comment>
    <comment ref="D305" authorId="0" shapeId="0" xr:uid="{97A06097-410B-433A-9482-111FE605AF38}">
      <text>
        <r>
          <rPr>
            <sz val="9"/>
            <color indexed="81"/>
            <rFont val="Tahoma"/>
            <family val="2"/>
          </rPr>
          <t>Account_Balance_MTD(acctdept: {Map!C395})</t>
        </r>
      </text>
    </comment>
    <comment ref="E305" authorId="0" shapeId="0" xr:uid="{B7FDA048-B9C0-42E1-92E2-82F91631C538}">
      <text>
        <r>
          <rPr>
            <sz val="9"/>
            <color indexed="81"/>
            <rFont val="Tahoma"/>
            <family val="2"/>
          </rPr>
          <t>Account_Balance_MTD(acctdept: {Map!D395})</t>
        </r>
      </text>
    </comment>
    <comment ref="F305" authorId="0" shapeId="0" xr:uid="{FC99BF9C-EF8A-44C1-9669-77AD42EBC54E}">
      <text>
        <r>
          <rPr>
            <sz val="9"/>
            <color indexed="81"/>
            <rFont val="Tahoma"/>
            <family val="2"/>
          </rPr>
          <t>Account_Balance_MTD(acctdept: {Map!E395})</t>
        </r>
      </text>
    </comment>
    <comment ref="G305" authorId="0" shapeId="0" xr:uid="{2CD9F9F3-54F1-42C4-89D8-82C80B4A4C14}">
      <text>
        <r>
          <rPr>
            <sz val="9"/>
            <color indexed="81"/>
            <rFont val="Tahoma"/>
            <family val="2"/>
          </rPr>
          <t>Account_Balance_MTD(acctdept: {Map!F395})</t>
        </r>
      </text>
    </comment>
    <comment ref="H305" authorId="0" shapeId="0" xr:uid="{082F48D2-E488-4FAF-B0D6-39D1146E2D85}">
      <text>
        <r>
          <rPr>
            <sz val="9"/>
            <color indexed="81"/>
            <rFont val="Tahoma"/>
            <family val="2"/>
          </rPr>
          <t>Account_Balance_MTD(acctdept: {Map!G395})</t>
        </r>
      </text>
    </comment>
    <comment ref="I305" authorId="0" shapeId="0" xr:uid="{7D4AA75B-94BF-4268-A227-2CBB83D7C833}">
      <text>
        <r>
          <rPr>
            <sz val="9"/>
            <color indexed="81"/>
            <rFont val="Tahoma"/>
            <family val="2"/>
          </rPr>
          <t>Account_Balance_MTD(acctdept: {Map!H395})</t>
        </r>
      </text>
    </comment>
    <comment ref="J305" authorId="0" shapeId="0" xr:uid="{564BC17A-B8B1-48FB-B2D4-08E3B54BF0DA}">
      <text>
        <r>
          <rPr>
            <sz val="9"/>
            <color indexed="81"/>
            <rFont val="Tahoma"/>
            <family val="2"/>
          </rPr>
          <t>Account_Balance_MTD(acctdept: {Map!I395})</t>
        </r>
      </text>
    </comment>
    <comment ref="K305" authorId="0" shapeId="0" xr:uid="{586B2E68-F098-4912-B3E9-C9E49A3BE8F8}">
      <text>
        <r>
          <rPr>
            <sz val="9"/>
            <color indexed="81"/>
            <rFont val="Tahoma"/>
            <family val="2"/>
          </rPr>
          <t>Account_Balance_MTD(acctdept: {Map!J395})</t>
        </r>
      </text>
    </comment>
    <comment ref="L305" authorId="0" shapeId="0" xr:uid="{C3AAC5B7-AC89-4D0D-9AAB-52680B12B444}">
      <text>
        <r>
          <rPr>
            <sz val="9"/>
            <color indexed="81"/>
            <rFont val="Tahoma"/>
            <family val="2"/>
          </rPr>
          <t>Account_Balance_MTD(acctdept: {Map!K395})</t>
        </r>
      </text>
    </comment>
    <comment ref="M305" authorId="0" shapeId="0" xr:uid="{644A1A8D-C9BC-42B7-B416-3CEF237392FE}">
      <text>
        <r>
          <rPr>
            <sz val="9"/>
            <color indexed="81"/>
            <rFont val="Tahoma"/>
            <family val="2"/>
          </rPr>
          <t>Account_Balance_MTD(acctdept: {Map!L395})</t>
        </r>
      </text>
    </comment>
    <comment ref="D306" authorId="0" shapeId="0" xr:uid="{15E362F3-E610-468E-83D4-FABFFFB251BB}">
      <text>
        <r>
          <rPr>
            <sz val="9"/>
            <color indexed="81"/>
            <rFont val="Tahoma"/>
            <family val="2"/>
          </rPr>
          <t>Account_Balance_MTD(acctdept: {Map!C396})</t>
        </r>
      </text>
    </comment>
    <comment ref="E306" authorId="0" shapeId="0" xr:uid="{28512921-B111-4634-809F-BD4799750358}">
      <text>
        <r>
          <rPr>
            <sz val="9"/>
            <color indexed="81"/>
            <rFont val="Tahoma"/>
            <family val="2"/>
          </rPr>
          <t>Account_Balance_MTD(acctdept: {Map!D396})</t>
        </r>
      </text>
    </comment>
    <comment ref="F306" authorId="0" shapeId="0" xr:uid="{9D835DC8-BB16-4369-99C4-19C11130DBFA}">
      <text>
        <r>
          <rPr>
            <sz val="9"/>
            <color indexed="81"/>
            <rFont val="Tahoma"/>
            <family val="2"/>
          </rPr>
          <t>Account_Balance_MTD(acctdept: {Map!E396})</t>
        </r>
      </text>
    </comment>
    <comment ref="G306" authorId="0" shapeId="0" xr:uid="{043384F9-0FDA-4E45-BE3A-0192B9EC9202}">
      <text>
        <r>
          <rPr>
            <sz val="9"/>
            <color indexed="81"/>
            <rFont val="Tahoma"/>
            <family val="2"/>
          </rPr>
          <t>Account_Balance_MTD(acctdept: {Map!F396})</t>
        </r>
      </text>
    </comment>
    <comment ref="H306" authorId="0" shapeId="0" xr:uid="{4606721A-A724-4373-B3BE-7DBB1BA74FB2}">
      <text>
        <r>
          <rPr>
            <sz val="9"/>
            <color indexed="81"/>
            <rFont val="Tahoma"/>
            <family val="2"/>
          </rPr>
          <t>Account_Balance_MTD(acctdept: {Map!G396})</t>
        </r>
      </text>
    </comment>
    <comment ref="I306" authorId="0" shapeId="0" xr:uid="{D587BDE2-A65A-4F34-A1A1-BFFFAB2E5022}">
      <text>
        <r>
          <rPr>
            <sz val="9"/>
            <color indexed="81"/>
            <rFont val="Tahoma"/>
            <family val="2"/>
          </rPr>
          <t>Account_Balance_MTD(acctdept: {Map!H396})</t>
        </r>
      </text>
    </comment>
    <comment ref="J306" authorId="0" shapeId="0" xr:uid="{692E4419-D2CB-47CF-B04C-F1516DAAD9A2}">
      <text>
        <r>
          <rPr>
            <sz val="9"/>
            <color indexed="81"/>
            <rFont val="Tahoma"/>
            <family val="2"/>
          </rPr>
          <t>Account_Balance_MTD(acctdept: {Map!I396})</t>
        </r>
      </text>
    </comment>
    <comment ref="K306" authorId="0" shapeId="0" xr:uid="{EE6CBACF-0E90-4740-B585-5F2212E9565D}">
      <text>
        <r>
          <rPr>
            <sz val="9"/>
            <color indexed="81"/>
            <rFont val="Tahoma"/>
            <family val="2"/>
          </rPr>
          <t>Account_Balance_MTD(acctdept: {Map!J396})</t>
        </r>
      </text>
    </comment>
    <comment ref="L306" authorId="0" shapeId="0" xr:uid="{A875CD47-665B-4963-9F29-CCA28D3C7D5C}">
      <text>
        <r>
          <rPr>
            <sz val="9"/>
            <color indexed="81"/>
            <rFont val="Tahoma"/>
            <family val="2"/>
          </rPr>
          <t>Account_Balance_MTD(acctdept: {Map!K396})</t>
        </r>
      </text>
    </comment>
    <comment ref="M306" authorId="0" shapeId="0" xr:uid="{C6AE08EB-65B1-4BB8-8E6A-5C65519DE51E}">
      <text>
        <r>
          <rPr>
            <sz val="9"/>
            <color indexed="81"/>
            <rFont val="Tahoma"/>
            <family val="2"/>
          </rPr>
          <t>Account_Balance_MTD(acctdept: {Map!L396})</t>
        </r>
      </text>
    </comment>
    <comment ref="D307" authorId="0" shapeId="0" xr:uid="{7BBB2205-EBB4-4368-B3E6-5FEB0B32FB02}">
      <text>
        <r>
          <rPr>
            <sz val="9"/>
            <color indexed="81"/>
            <rFont val="Tahoma"/>
            <family val="2"/>
          </rPr>
          <t>Account_Balance_MTD(acctdept: {Map!C397})</t>
        </r>
      </text>
    </comment>
    <comment ref="E307" authorId="0" shapeId="0" xr:uid="{0529EDAE-B347-4276-B12F-82629E34B272}">
      <text>
        <r>
          <rPr>
            <sz val="9"/>
            <color indexed="81"/>
            <rFont val="Tahoma"/>
            <family val="2"/>
          </rPr>
          <t>Account_Balance_MTD(acctdept: {Map!D397})</t>
        </r>
      </text>
    </comment>
    <comment ref="F307" authorId="0" shapeId="0" xr:uid="{A9B4890C-903D-40CA-8680-144BE5F5A6D2}">
      <text>
        <r>
          <rPr>
            <sz val="9"/>
            <color indexed="81"/>
            <rFont val="Tahoma"/>
            <family val="2"/>
          </rPr>
          <t>Account_Balance_MTD(acctdept: {Map!E397})</t>
        </r>
      </text>
    </comment>
    <comment ref="G307" authorId="0" shapeId="0" xr:uid="{F58F506B-8E7D-4E14-98F3-E43E15FAC2A1}">
      <text>
        <r>
          <rPr>
            <sz val="9"/>
            <color indexed="81"/>
            <rFont val="Tahoma"/>
            <family val="2"/>
          </rPr>
          <t>Account_Balance_MTD(acctdept: {Map!F397})</t>
        </r>
      </text>
    </comment>
    <comment ref="H307" authorId="0" shapeId="0" xr:uid="{2E9FDD04-9D69-4387-B77E-56E83C296BEC}">
      <text>
        <r>
          <rPr>
            <sz val="9"/>
            <color indexed="81"/>
            <rFont val="Tahoma"/>
            <family val="2"/>
          </rPr>
          <t>Account_Balance_MTD(acctdept: {Map!G397})</t>
        </r>
      </text>
    </comment>
    <comment ref="I307" authorId="0" shapeId="0" xr:uid="{F6EC2B4F-2079-461D-BC1F-06CE7B5D92A6}">
      <text>
        <r>
          <rPr>
            <sz val="9"/>
            <color indexed="81"/>
            <rFont val="Tahoma"/>
            <family val="2"/>
          </rPr>
          <t>Account_Balance_MTD(acctdept: {Map!H397})</t>
        </r>
      </text>
    </comment>
    <comment ref="J307" authorId="0" shapeId="0" xr:uid="{3370A96B-A4EC-4FE8-813C-DD6E9246F769}">
      <text>
        <r>
          <rPr>
            <sz val="9"/>
            <color indexed="81"/>
            <rFont val="Tahoma"/>
            <family val="2"/>
          </rPr>
          <t>Account_Balance_MTD(acctdept: {Map!I397})</t>
        </r>
      </text>
    </comment>
    <comment ref="K307" authorId="0" shapeId="0" xr:uid="{DA1B8DE8-2546-4BC6-A6A5-8D10D4BD745B}">
      <text>
        <r>
          <rPr>
            <sz val="9"/>
            <color indexed="81"/>
            <rFont val="Tahoma"/>
            <family val="2"/>
          </rPr>
          <t>Account_Balance_MTD(acctdept: {Map!J397})</t>
        </r>
      </text>
    </comment>
    <comment ref="L307" authorId="0" shapeId="0" xr:uid="{6B6DEC88-D1CD-40A7-A083-01E4572C92EF}">
      <text>
        <r>
          <rPr>
            <sz val="9"/>
            <color indexed="81"/>
            <rFont val="Tahoma"/>
            <family val="2"/>
          </rPr>
          <t>Account_Balance_MTD(acctdept: {Map!K397})</t>
        </r>
      </text>
    </comment>
    <comment ref="M307" authorId="0" shapeId="0" xr:uid="{72A03C0A-1BAF-4FBB-9135-49F407EAD514}">
      <text>
        <r>
          <rPr>
            <sz val="9"/>
            <color indexed="81"/>
            <rFont val="Tahoma"/>
            <family val="2"/>
          </rPr>
          <t>Account_Balance_MTD(acctdept: {Map!L397})</t>
        </r>
      </text>
    </comment>
    <comment ref="D308" authorId="0" shapeId="0" xr:uid="{2DA5ED21-C4DF-4EC9-B4F4-E9C46905DF69}">
      <text>
        <r>
          <rPr>
            <sz val="9"/>
            <color indexed="81"/>
            <rFont val="Tahoma"/>
            <family val="2"/>
          </rPr>
          <t>Account_Balance_MTD(acctdept: {Map!C398})</t>
        </r>
      </text>
    </comment>
    <comment ref="E308" authorId="0" shapeId="0" xr:uid="{27B7C472-418D-4056-9DF5-076C1FAB3DB7}">
      <text>
        <r>
          <rPr>
            <sz val="9"/>
            <color indexed="81"/>
            <rFont val="Tahoma"/>
            <family val="2"/>
          </rPr>
          <t>Account_Balance_MTD(acctdept: {Map!D398})</t>
        </r>
      </text>
    </comment>
    <comment ref="F308" authorId="0" shapeId="0" xr:uid="{AB03AFC5-FB15-4E83-8A12-99136FB9F69E}">
      <text>
        <r>
          <rPr>
            <sz val="9"/>
            <color indexed="81"/>
            <rFont val="Tahoma"/>
            <family val="2"/>
          </rPr>
          <t>Account_Balance_MTD(acctdept: {Map!E398})</t>
        </r>
      </text>
    </comment>
    <comment ref="G308" authorId="0" shapeId="0" xr:uid="{E89BE216-B1C9-44E1-B92B-120DBB867C26}">
      <text>
        <r>
          <rPr>
            <sz val="9"/>
            <color indexed="81"/>
            <rFont val="Tahoma"/>
            <family val="2"/>
          </rPr>
          <t>Account_Balance_MTD(acctdept: {Map!F398})</t>
        </r>
      </text>
    </comment>
    <comment ref="H308" authorId="0" shapeId="0" xr:uid="{D949B893-798C-4EA3-AF8D-DF7EE2EE260E}">
      <text>
        <r>
          <rPr>
            <sz val="9"/>
            <color indexed="81"/>
            <rFont val="Tahoma"/>
            <family val="2"/>
          </rPr>
          <t>Account_Balance_MTD(acctdept: {Map!G398})</t>
        </r>
      </text>
    </comment>
    <comment ref="I308" authorId="0" shapeId="0" xr:uid="{60EC8450-36CA-4AFC-BB4A-C663FEA6A256}">
      <text>
        <r>
          <rPr>
            <sz val="9"/>
            <color indexed="81"/>
            <rFont val="Tahoma"/>
            <family val="2"/>
          </rPr>
          <t>Account_Balance_MTD(acctdept: {Map!H398})</t>
        </r>
      </text>
    </comment>
    <comment ref="J308" authorId="0" shapeId="0" xr:uid="{E047D9CF-5A52-4E5F-BCF2-B11B70D4D58A}">
      <text>
        <r>
          <rPr>
            <sz val="9"/>
            <color indexed="81"/>
            <rFont val="Tahoma"/>
            <family val="2"/>
          </rPr>
          <t>Account_Balance_MTD(acctdept: {Map!I398})</t>
        </r>
      </text>
    </comment>
    <comment ref="K308" authorId="0" shapeId="0" xr:uid="{AE0AA397-1C14-4F78-B7EB-819F886433A5}">
      <text>
        <r>
          <rPr>
            <sz val="9"/>
            <color indexed="81"/>
            <rFont val="Tahoma"/>
            <family val="2"/>
          </rPr>
          <t>Account_Balance_MTD(acctdept: {Map!J398})</t>
        </r>
      </text>
    </comment>
    <comment ref="L308" authorId="0" shapeId="0" xr:uid="{494F1BBD-6832-4368-8385-4DFB49E6E118}">
      <text>
        <r>
          <rPr>
            <sz val="9"/>
            <color indexed="81"/>
            <rFont val="Tahoma"/>
            <family val="2"/>
          </rPr>
          <t>Account_Balance_MTD(acctdept: {Map!K398})</t>
        </r>
      </text>
    </comment>
    <comment ref="M308" authorId="0" shapeId="0" xr:uid="{4210D664-A353-4A0A-A86B-19244675FAAE}">
      <text>
        <r>
          <rPr>
            <sz val="9"/>
            <color indexed="81"/>
            <rFont val="Tahoma"/>
            <family val="2"/>
          </rPr>
          <t>Account_Balance_MTD(acctdept: {Map!L398})</t>
        </r>
      </text>
    </comment>
    <comment ref="D309" authorId="0" shapeId="0" xr:uid="{C7D3E7F2-0F68-4167-8942-40D43A17EF30}">
      <text>
        <r>
          <rPr>
            <sz val="9"/>
            <color indexed="81"/>
            <rFont val="Tahoma"/>
            <family val="2"/>
          </rPr>
          <t>Account_Balance_MTD(acctdept: {Map!C399})</t>
        </r>
      </text>
    </comment>
    <comment ref="E309" authorId="0" shapeId="0" xr:uid="{9FF3D359-2421-4239-A81E-93CA45267B7E}">
      <text>
        <r>
          <rPr>
            <sz val="9"/>
            <color indexed="81"/>
            <rFont val="Tahoma"/>
            <family val="2"/>
          </rPr>
          <t>Account_Balance_MTD(acctdept: {Map!D399})</t>
        </r>
      </text>
    </comment>
    <comment ref="F309" authorId="0" shapeId="0" xr:uid="{97133FF0-630D-429F-9A91-5AA0C23F0BA2}">
      <text>
        <r>
          <rPr>
            <sz val="9"/>
            <color indexed="81"/>
            <rFont val="Tahoma"/>
            <family val="2"/>
          </rPr>
          <t>Account_Balance_MTD(acctdept: {Map!E399})</t>
        </r>
      </text>
    </comment>
    <comment ref="G309" authorId="0" shapeId="0" xr:uid="{F928FCC9-2215-445D-9F7D-04F5E8B7E90E}">
      <text>
        <r>
          <rPr>
            <sz val="9"/>
            <color indexed="81"/>
            <rFont val="Tahoma"/>
            <family val="2"/>
          </rPr>
          <t>Account_Balance_MTD(acctdept: {Map!F399})</t>
        </r>
      </text>
    </comment>
    <comment ref="H309" authorId="0" shapeId="0" xr:uid="{F1BDC120-A410-4152-86C9-B3A61350053F}">
      <text>
        <r>
          <rPr>
            <sz val="9"/>
            <color indexed="81"/>
            <rFont val="Tahoma"/>
            <family val="2"/>
          </rPr>
          <t>Account_Balance_MTD(acctdept: {Map!G399})</t>
        </r>
      </text>
    </comment>
    <comment ref="I309" authorId="0" shapeId="0" xr:uid="{8534BFD2-6D2D-4AD8-BDA8-DF6B03FC7AAB}">
      <text>
        <r>
          <rPr>
            <sz val="9"/>
            <color indexed="81"/>
            <rFont val="Tahoma"/>
            <family val="2"/>
          </rPr>
          <t>Account_Balance_MTD(acctdept: {Map!H399})</t>
        </r>
      </text>
    </comment>
    <comment ref="J309" authorId="0" shapeId="0" xr:uid="{20444EBC-5DD5-4BB9-BA7A-B7A4320B6210}">
      <text>
        <r>
          <rPr>
            <sz val="9"/>
            <color indexed="81"/>
            <rFont val="Tahoma"/>
            <family val="2"/>
          </rPr>
          <t>Account_Balance_MTD(acctdept: {Map!I399})</t>
        </r>
      </text>
    </comment>
    <comment ref="K309" authorId="0" shapeId="0" xr:uid="{21268460-CE63-49CF-BBC0-A3BB399A9148}">
      <text>
        <r>
          <rPr>
            <sz val="9"/>
            <color indexed="81"/>
            <rFont val="Tahoma"/>
            <family val="2"/>
          </rPr>
          <t>Account_Balance_MTD(acctdept: {Map!J399})</t>
        </r>
      </text>
    </comment>
    <comment ref="L309" authorId="0" shapeId="0" xr:uid="{CDB172EF-DAF3-432B-BB14-E8AA0B6729AC}">
      <text>
        <r>
          <rPr>
            <sz val="9"/>
            <color indexed="81"/>
            <rFont val="Tahoma"/>
            <family val="2"/>
          </rPr>
          <t>Account_Balance_MTD(acctdept: {Map!K399})</t>
        </r>
      </text>
    </comment>
    <comment ref="M309" authorId="0" shapeId="0" xr:uid="{0708F766-E689-434A-99F9-40624C59E097}">
      <text>
        <r>
          <rPr>
            <sz val="9"/>
            <color indexed="81"/>
            <rFont val="Tahoma"/>
            <family val="2"/>
          </rPr>
          <t>Account_Balance_MTD(acctdept: {Map!L399})</t>
        </r>
      </text>
    </comment>
    <comment ref="D310" authorId="0" shapeId="0" xr:uid="{BB40479A-F3DD-41F1-8900-8215271C5E45}">
      <text>
        <r>
          <rPr>
            <sz val="9"/>
            <color indexed="81"/>
            <rFont val="Tahoma"/>
            <family val="2"/>
          </rPr>
          <t>Account_Balance_MTD(acctdept: {Map!C400})</t>
        </r>
      </text>
    </comment>
    <comment ref="E310" authorId="0" shapeId="0" xr:uid="{1C57D154-66A1-4144-822F-2BB25D72CE90}">
      <text>
        <r>
          <rPr>
            <sz val="9"/>
            <color indexed="81"/>
            <rFont val="Tahoma"/>
            <family val="2"/>
          </rPr>
          <t>Account_Balance_MTD(acctdept: {Map!D400})</t>
        </r>
      </text>
    </comment>
    <comment ref="F310" authorId="0" shapeId="0" xr:uid="{1E5EFD83-8071-4854-A8C1-277DE4B7F131}">
      <text>
        <r>
          <rPr>
            <sz val="9"/>
            <color indexed="81"/>
            <rFont val="Tahoma"/>
            <family val="2"/>
          </rPr>
          <t>Account_Balance_MTD(acctdept: {Map!E400})</t>
        </r>
      </text>
    </comment>
    <comment ref="G310" authorId="0" shapeId="0" xr:uid="{573DCDC1-CDE9-4E71-98FD-A8C07D580075}">
      <text>
        <r>
          <rPr>
            <sz val="9"/>
            <color indexed="81"/>
            <rFont val="Tahoma"/>
            <family val="2"/>
          </rPr>
          <t>Account_Balance_MTD(acctdept: {Map!F400})</t>
        </r>
      </text>
    </comment>
    <comment ref="H310" authorId="0" shapeId="0" xr:uid="{F6B89AD9-C14C-4C27-8923-40BAE98359F5}">
      <text>
        <r>
          <rPr>
            <sz val="9"/>
            <color indexed="81"/>
            <rFont val="Tahoma"/>
            <family val="2"/>
          </rPr>
          <t>Account_Balance_MTD(acctdept: {Map!G400})</t>
        </r>
      </text>
    </comment>
    <comment ref="I310" authorId="0" shapeId="0" xr:uid="{70E12454-B323-482E-9920-6D7DB56CD4CB}">
      <text>
        <r>
          <rPr>
            <sz val="9"/>
            <color indexed="81"/>
            <rFont val="Tahoma"/>
            <family val="2"/>
          </rPr>
          <t>Account_Balance_MTD(acctdept: {Map!H400})</t>
        </r>
      </text>
    </comment>
    <comment ref="J310" authorId="0" shapeId="0" xr:uid="{B994ADAA-CDEA-494A-84FC-83F19573A087}">
      <text>
        <r>
          <rPr>
            <sz val="9"/>
            <color indexed="81"/>
            <rFont val="Tahoma"/>
            <family val="2"/>
          </rPr>
          <t>Account_Balance_MTD(acctdept: {Map!I400})</t>
        </r>
      </text>
    </comment>
    <comment ref="K310" authorId="0" shapeId="0" xr:uid="{73D7EFA5-CC10-4AD5-82C4-4F22068CC441}">
      <text>
        <r>
          <rPr>
            <sz val="9"/>
            <color indexed="81"/>
            <rFont val="Tahoma"/>
            <family val="2"/>
          </rPr>
          <t>Account_Balance_MTD(acctdept: {Map!J400})</t>
        </r>
      </text>
    </comment>
    <comment ref="L310" authorId="0" shapeId="0" xr:uid="{FEF1445A-EF9C-4524-8736-B73DE5E22841}">
      <text>
        <r>
          <rPr>
            <sz val="9"/>
            <color indexed="81"/>
            <rFont val="Tahoma"/>
            <family val="2"/>
          </rPr>
          <t>Account_Balance_MTD(acctdept: {Map!K400})</t>
        </r>
      </text>
    </comment>
    <comment ref="M310" authorId="0" shapeId="0" xr:uid="{7CA92785-7466-4AE5-A38F-FE7FCBB6B944}">
      <text>
        <r>
          <rPr>
            <sz val="9"/>
            <color indexed="81"/>
            <rFont val="Tahoma"/>
            <family val="2"/>
          </rPr>
          <t>Account_Balance_MTD(acctdept: {Map!L400})</t>
        </r>
      </text>
    </comment>
    <comment ref="D311" authorId="0" shapeId="0" xr:uid="{F4934531-E4C0-4E39-9C51-4254B1F9023C}">
      <text>
        <r>
          <rPr>
            <sz val="9"/>
            <color indexed="81"/>
            <rFont val="Tahoma"/>
            <family val="2"/>
          </rPr>
          <t>Account_Balance_MTD(acctdept: {Map!C401})</t>
        </r>
      </text>
    </comment>
    <comment ref="E311" authorId="0" shapeId="0" xr:uid="{B771966B-2C75-4DA1-9B32-5C3A7AE7FBBB}">
      <text>
        <r>
          <rPr>
            <sz val="9"/>
            <color indexed="81"/>
            <rFont val="Tahoma"/>
            <family val="2"/>
          </rPr>
          <t>Account_Balance_MTD(acctdept: {Map!D401})</t>
        </r>
      </text>
    </comment>
    <comment ref="F311" authorId="0" shapeId="0" xr:uid="{5C11D0C3-FAD4-4503-B173-AA6F9C793701}">
      <text>
        <r>
          <rPr>
            <sz val="9"/>
            <color indexed="81"/>
            <rFont val="Tahoma"/>
            <family val="2"/>
          </rPr>
          <t>Account_Balance_MTD(acctdept: {Map!E401})</t>
        </r>
      </text>
    </comment>
    <comment ref="G311" authorId="0" shapeId="0" xr:uid="{5179D123-E0EA-4DC2-A2E6-A28F14F15263}">
      <text>
        <r>
          <rPr>
            <sz val="9"/>
            <color indexed="81"/>
            <rFont val="Tahoma"/>
            <family val="2"/>
          </rPr>
          <t>Account_Balance_MTD(acctdept: {Map!F401})</t>
        </r>
      </text>
    </comment>
    <comment ref="H311" authorId="0" shapeId="0" xr:uid="{2FCE5B0C-E4EA-42DF-8FFB-DC448F15CC4A}">
      <text>
        <r>
          <rPr>
            <sz val="9"/>
            <color indexed="81"/>
            <rFont val="Tahoma"/>
            <family val="2"/>
          </rPr>
          <t>Account_Balance_MTD(acctdept: {Map!G401})</t>
        </r>
      </text>
    </comment>
    <comment ref="I311" authorId="0" shapeId="0" xr:uid="{3846EF72-4965-4620-A5B4-2B5F2A938BEC}">
      <text>
        <r>
          <rPr>
            <sz val="9"/>
            <color indexed="81"/>
            <rFont val="Tahoma"/>
            <family val="2"/>
          </rPr>
          <t>Account_Balance_MTD(acctdept: {Map!H401})</t>
        </r>
      </text>
    </comment>
    <comment ref="J311" authorId="0" shapeId="0" xr:uid="{C79E2A34-F4CD-40CE-A9A2-0CA1C67F1205}">
      <text>
        <r>
          <rPr>
            <sz val="9"/>
            <color indexed="81"/>
            <rFont val="Tahoma"/>
            <family val="2"/>
          </rPr>
          <t>Account_Balance_MTD(acctdept: {Map!I401})</t>
        </r>
      </text>
    </comment>
    <comment ref="K311" authorId="0" shapeId="0" xr:uid="{C3C4301A-E2B4-40BA-8B18-46414BB7495E}">
      <text>
        <r>
          <rPr>
            <sz val="9"/>
            <color indexed="81"/>
            <rFont val="Tahoma"/>
            <family val="2"/>
          </rPr>
          <t>Account_Balance_MTD(acctdept: {Map!J401})</t>
        </r>
      </text>
    </comment>
    <comment ref="L311" authorId="0" shapeId="0" xr:uid="{409681FD-00D0-458A-97D6-FD4AF1E4E940}">
      <text>
        <r>
          <rPr>
            <sz val="9"/>
            <color indexed="81"/>
            <rFont val="Tahoma"/>
            <family val="2"/>
          </rPr>
          <t>Account_Balance_MTD(acctdept: {Map!K401})</t>
        </r>
      </text>
    </comment>
    <comment ref="M311" authorId="0" shapeId="0" xr:uid="{F045C5AD-34A5-4EFA-B23E-A56611B635CD}">
      <text>
        <r>
          <rPr>
            <sz val="9"/>
            <color indexed="81"/>
            <rFont val="Tahoma"/>
            <family val="2"/>
          </rPr>
          <t>Account_Balance_MTD(acctdept: {Map!L401})</t>
        </r>
      </text>
    </comment>
    <comment ref="D312" authorId="0" shapeId="0" xr:uid="{869D84E2-D1DD-42E8-A09B-6AFEF393E01A}">
      <text>
        <r>
          <rPr>
            <sz val="9"/>
            <color indexed="81"/>
            <rFont val="Tahoma"/>
            <family val="2"/>
          </rPr>
          <t>Account_Balance_MTD(acctdept: {Map!C402})</t>
        </r>
      </text>
    </comment>
    <comment ref="E312" authorId="0" shapeId="0" xr:uid="{01544D86-2176-4806-BCCA-FF0501CF6907}">
      <text>
        <r>
          <rPr>
            <sz val="9"/>
            <color indexed="81"/>
            <rFont val="Tahoma"/>
            <family val="2"/>
          </rPr>
          <t>Account_Balance_MTD(acctdept: {Map!D402})</t>
        </r>
      </text>
    </comment>
    <comment ref="F312" authorId="0" shapeId="0" xr:uid="{D96FDF09-4B31-44B9-9AE9-321A642DBD2D}">
      <text>
        <r>
          <rPr>
            <sz val="9"/>
            <color indexed="81"/>
            <rFont val="Tahoma"/>
            <family val="2"/>
          </rPr>
          <t>Account_Balance_MTD(acctdept: {Map!E402})</t>
        </r>
      </text>
    </comment>
    <comment ref="G312" authorId="0" shapeId="0" xr:uid="{3DDB3A30-61F7-4A0D-9FAD-1AB52D73C72E}">
      <text>
        <r>
          <rPr>
            <sz val="9"/>
            <color indexed="81"/>
            <rFont val="Tahoma"/>
            <family val="2"/>
          </rPr>
          <t>Account_Balance_MTD(acctdept: {Map!F402})</t>
        </r>
      </text>
    </comment>
    <comment ref="H312" authorId="0" shapeId="0" xr:uid="{5905D45D-FA4E-4405-A96F-1C0062F20526}">
      <text>
        <r>
          <rPr>
            <sz val="9"/>
            <color indexed="81"/>
            <rFont val="Tahoma"/>
            <family val="2"/>
          </rPr>
          <t>Account_Balance_MTD(acctdept: {Map!G402})</t>
        </r>
      </text>
    </comment>
    <comment ref="I312" authorId="0" shapeId="0" xr:uid="{BF564D95-FE8F-411E-9D95-C2D52305B830}">
      <text>
        <r>
          <rPr>
            <sz val="9"/>
            <color indexed="81"/>
            <rFont val="Tahoma"/>
            <family val="2"/>
          </rPr>
          <t>Account_Balance_MTD(acctdept: {Map!H402})</t>
        </r>
      </text>
    </comment>
    <comment ref="J312" authorId="0" shapeId="0" xr:uid="{F07271B5-8D81-44E6-A122-74F6EEA94ADB}">
      <text>
        <r>
          <rPr>
            <sz val="9"/>
            <color indexed="81"/>
            <rFont val="Tahoma"/>
            <family val="2"/>
          </rPr>
          <t>Account_Balance_MTD(acctdept: {Map!I402})</t>
        </r>
      </text>
    </comment>
    <comment ref="K312" authorId="0" shapeId="0" xr:uid="{C8DE9CC0-8DF7-42A6-97CB-15E304A0F06A}">
      <text>
        <r>
          <rPr>
            <sz val="9"/>
            <color indexed="81"/>
            <rFont val="Tahoma"/>
            <family val="2"/>
          </rPr>
          <t>Account_Balance_MTD(acctdept: {Map!J402})</t>
        </r>
      </text>
    </comment>
    <comment ref="L312" authorId="0" shapeId="0" xr:uid="{54778F5F-EC83-458B-8D6D-C4CC44C67F39}">
      <text>
        <r>
          <rPr>
            <sz val="9"/>
            <color indexed="81"/>
            <rFont val="Tahoma"/>
            <family val="2"/>
          </rPr>
          <t>Account_Balance_MTD(acctdept: {Map!K402})</t>
        </r>
      </text>
    </comment>
    <comment ref="M312" authorId="0" shapeId="0" xr:uid="{B827A0EA-6DDE-4F43-BF3F-3D9F2E9ED53F}">
      <text>
        <r>
          <rPr>
            <sz val="9"/>
            <color indexed="81"/>
            <rFont val="Tahoma"/>
            <family val="2"/>
          </rPr>
          <t>Account_Balance_MTD(acctdept: {Map!L402})</t>
        </r>
      </text>
    </comment>
    <comment ref="D313" authorId="0" shapeId="0" xr:uid="{A947C806-EA06-4196-A60B-C13E8D70853B}">
      <text>
        <r>
          <rPr>
            <sz val="9"/>
            <color indexed="81"/>
            <rFont val="Tahoma"/>
            <family val="2"/>
          </rPr>
          <t>Account_Balance_MTD(acctdept: {Map!C403})</t>
        </r>
      </text>
    </comment>
    <comment ref="E313" authorId="0" shapeId="0" xr:uid="{FF44EA1E-9292-4C8E-8CBD-A4A8B97D50BC}">
      <text>
        <r>
          <rPr>
            <sz val="9"/>
            <color indexed="81"/>
            <rFont val="Tahoma"/>
            <family val="2"/>
          </rPr>
          <t>Account_Balance_MTD(acctdept: {Map!D403})</t>
        </r>
      </text>
    </comment>
    <comment ref="F313" authorId="0" shapeId="0" xr:uid="{4F139AF5-44CF-4894-937A-DFFC89824FB6}">
      <text>
        <r>
          <rPr>
            <sz val="9"/>
            <color indexed="81"/>
            <rFont val="Tahoma"/>
            <family val="2"/>
          </rPr>
          <t>Account_Balance_MTD(acctdept: {Map!E403})</t>
        </r>
      </text>
    </comment>
    <comment ref="G313" authorId="0" shapeId="0" xr:uid="{68CEDBDB-E207-4F2C-A8B6-C4F8CAADDAEF}">
      <text>
        <r>
          <rPr>
            <sz val="9"/>
            <color indexed="81"/>
            <rFont val="Tahoma"/>
            <family val="2"/>
          </rPr>
          <t>Account_Balance_MTD(acctdept: {Map!F403})</t>
        </r>
      </text>
    </comment>
    <comment ref="H313" authorId="0" shapeId="0" xr:uid="{493EF28D-1282-45AA-B9D6-F088CBFA4840}">
      <text>
        <r>
          <rPr>
            <sz val="9"/>
            <color indexed="81"/>
            <rFont val="Tahoma"/>
            <family val="2"/>
          </rPr>
          <t>Account_Balance_MTD(acctdept: {Map!G403})</t>
        </r>
      </text>
    </comment>
    <comment ref="I313" authorId="0" shapeId="0" xr:uid="{1F4E9ED8-2506-4DDA-A3E2-0ADD6742D167}">
      <text>
        <r>
          <rPr>
            <sz val="9"/>
            <color indexed="81"/>
            <rFont val="Tahoma"/>
            <family val="2"/>
          </rPr>
          <t>Account_Balance_MTD(acctdept: {Map!H403})</t>
        </r>
      </text>
    </comment>
    <comment ref="J313" authorId="0" shapeId="0" xr:uid="{7B0DA664-07C0-4A21-ACE7-BCFB06FF2570}">
      <text>
        <r>
          <rPr>
            <sz val="9"/>
            <color indexed="81"/>
            <rFont val="Tahoma"/>
            <family val="2"/>
          </rPr>
          <t>Account_Balance_MTD(acctdept: {Map!I403})</t>
        </r>
      </text>
    </comment>
    <comment ref="K313" authorId="0" shapeId="0" xr:uid="{B8FB99CF-53A0-4E41-AC8E-5EA9A3B71CA1}">
      <text>
        <r>
          <rPr>
            <sz val="9"/>
            <color indexed="81"/>
            <rFont val="Tahoma"/>
            <family val="2"/>
          </rPr>
          <t>Account_Balance_MTD(acctdept: {Map!J403})</t>
        </r>
      </text>
    </comment>
    <comment ref="L313" authorId="0" shapeId="0" xr:uid="{3393A57F-6FAE-40AA-8DFA-58B2EC5957C7}">
      <text>
        <r>
          <rPr>
            <sz val="9"/>
            <color indexed="81"/>
            <rFont val="Tahoma"/>
            <family val="2"/>
          </rPr>
          <t>Account_Balance_MTD(acctdept: {Map!K403})</t>
        </r>
      </text>
    </comment>
    <comment ref="M313" authorId="0" shapeId="0" xr:uid="{BF05601F-41B3-4E9B-A33A-3DE9D953A457}">
      <text>
        <r>
          <rPr>
            <sz val="9"/>
            <color indexed="81"/>
            <rFont val="Tahoma"/>
            <family val="2"/>
          </rPr>
          <t>Account_Balance_MTD(acctdept: {Map!L403})</t>
        </r>
      </text>
    </comment>
    <comment ref="D314" authorId="0" shapeId="0" xr:uid="{F2BAA3BF-F1DE-4526-A23F-C2C6AEA61A60}">
      <text>
        <r>
          <rPr>
            <sz val="9"/>
            <color indexed="81"/>
            <rFont val="Tahoma"/>
            <family val="2"/>
          </rPr>
          <t>Account_Balance_MTD(acctdept: {Map!C404})</t>
        </r>
      </text>
    </comment>
    <comment ref="E314" authorId="0" shapeId="0" xr:uid="{692CB8F3-2B96-430E-A2D4-FAE6273B0BFA}">
      <text>
        <r>
          <rPr>
            <sz val="9"/>
            <color indexed="81"/>
            <rFont val="Tahoma"/>
            <family val="2"/>
          </rPr>
          <t>Account_Balance_MTD(acctdept: {Map!D404})</t>
        </r>
      </text>
    </comment>
    <comment ref="F314" authorId="0" shapeId="0" xr:uid="{DCC2E939-92CA-4097-A054-7DB11EDF38C9}">
      <text>
        <r>
          <rPr>
            <sz val="9"/>
            <color indexed="81"/>
            <rFont val="Tahoma"/>
            <family val="2"/>
          </rPr>
          <t>Account_Balance_MTD(acctdept: {Map!E404})</t>
        </r>
      </text>
    </comment>
    <comment ref="G314" authorId="0" shapeId="0" xr:uid="{CEB448EE-C4F7-4C5C-A51E-A5F0FCEB85DF}">
      <text>
        <r>
          <rPr>
            <sz val="9"/>
            <color indexed="81"/>
            <rFont val="Tahoma"/>
            <family val="2"/>
          </rPr>
          <t>Account_Balance_MTD(acctdept: {Map!F404})</t>
        </r>
      </text>
    </comment>
    <comment ref="H314" authorId="0" shapeId="0" xr:uid="{C529F021-7023-4609-A0DD-08FAC609B144}">
      <text>
        <r>
          <rPr>
            <sz val="9"/>
            <color indexed="81"/>
            <rFont val="Tahoma"/>
            <family val="2"/>
          </rPr>
          <t>Account_Balance_MTD(acctdept: {Map!G404})</t>
        </r>
      </text>
    </comment>
    <comment ref="I314" authorId="0" shapeId="0" xr:uid="{6767C4EF-C190-481E-AC62-333A5A6D325E}">
      <text>
        <r>
          <rPr>
            <sz val="9"/>
            <color indexed="81"/>
            <rFont val="Tahoma"/>
            <family val="2"/>
          </rPr>
          <t>Account_Balance_MTD(acctdept: {Map!H404})</t>
        </r>
      </text>
    </comment>
    <comment ref="J314" authorId="0" shapeId="0" xr:uid="{16BB4764-5B0C-497D-BD8C-A51778DD9BAC}">
      <text>
        <r>
          <rPr>
            <sz val="9"/>
            <color indexed="81"/>
            <rFont val="Tahoma"/>
            <family val="2"/>
          </rPr>
          <t>Account_Balance_MTD(acctdept: {Map!I404})</t>
        </r>
      </text>
    </comment>
    <comment ref="K314" authorId="0" shapeId="0" xr:uid="{F227525C-E63F-4275-B9BF-320A3CBA4B28}">
      <text>
        <r>
          <rPr>
            <sz val="9"/>
            <color indexed="81"/>
            <rFont val="Tahoma"/>
            <family val="2"/>
          </rPr>
          <t>Account_Balance_MTD(acctdept: {Map!J404})</t>
        </r>
      </text>
    </comment>
    <comment ref="L314" authorId="0" shapeId="0" xr:uid="{AF08BDAD-0C5F-45EE-85E1-A9C0399A3263}">
      <text>
        <r>
          <rPr>
            <sz val="9"/>
            <color indexed="81"/>
            <rFont val="Tahoma"/>
            <family val="2"/>
          </rPr>
          <t>Account_Balance_MTD(acctdept: {Map!K404})</t>
        </r>
      </text>
    </comment>
    <comment ref="M314" authorId="0" shapeId="0" xr:uid="{5C09A275-525F-4E48-9915-F433900B5DB8}">
      <text>
        <r>
          <rPr>
            <sz val="9"/>
            <color indexed="81"/>
            <rFont val="Tahoma"/>
            <family val="2"/>
          </rPr>
          <t>Account_Balance_MTD(acctdept: {Map!L404})</t>
        </r>
      </text>
    </comment>
    <comment ref="D315" authorId="0" shapeId="0" xr:uid="{1ED68375-413D-461B-9F28-FCE61AB7ED4D}">
      <text>
        <r>
          <rPr>
            <sz val="9"/>
            <color indexed="81"/>
            <rFont val="Tahoma"/>
            <family val="2"/>
          </rPr>
          <t>Account_Balance_MTD(acctdept: {Map!C405})</t>
        </r>
      </text>
    </comment>
    <comment ref="E315" authorId="0" shapeId="0" xr:uid="{DD60FDE9-B42D-41F5-9E5E-A668DA58E905}">
      <text>
        <r>
          <rPr>
            <sz val="9"/>
            <color indexed="81"/>
            <rFont val="Tahoma"/>
            <family val="2"/>
          </rPr>
          <t>Account_Balance_MTD(acctdept: {Map!D405})</t>
        </r>
      </text>
    </comment>
    <comment ref="F315" authorId="0" shapeId="0" xr:uid="{7BA13990-469A-4802-95F9-96EA87FEBFF3}">
      <text>
        <r>
          <rPr>
            <sz val="9"/>
            <color indexed="81"/>
            <rFont val="Tahoma"/>
            <family val="2"/>
          </rPr>
          <t>Account_Balance_MTD(acctdept: {Map!E405})</t>
        </r>
      </text>
    </comment>
    <comment ref="G315" authorId="0" shapeId="0" xr:uid="{96D22D80-38B3-4549-ABAF-653333556281}">
      <text>
        <r>
          <rPr>
            <sz val="9"/>
            <color indexed="81"/>
            <rFont val="Tahoma"/>
            <family val="2"/>
          </rPr>
          <t>Account_Balance_MTD(acctdept: {Map!F405})</t>
        </r>
      </text>
    </comment>
    <comment ref="H315" authorId="0" shapeId="0" xr:uid="{9932DF7E-2229-45B1-85FE-23A249632FFA}">
      <text>
        <r>
          <rPr>
            <sz val="9"/>
            <color indexed="81"/>
            <rFont val="Tahoma"/>
            <family val="2"/>
          </rPr>
          <t>Account_Balance_MTD(acctdept: {Map!G405})</t>
        </r>
      </text>
    </comment>
    <comment ref="I315" authorId="0" shapeId="0" xr:uid="{54B5E0F6-B0D0-4971-97FC-4256C441A1DE}">
      <text>
        <r>
          <rPr>
            <sz val="9"/>
            <color indexed="81"/>
            <rFont val="Tahoma"/>
            <family val="2"/>
          </rPr>
          <t>Account_Balance_MTD(acctdept: {Map!H405})</t>
        </r>
      </text>
    </comment>
    <comment ref="J315" authorId="0" shapeId="0" xr:uid="{ED7A1886-4D10-4EFD-A20F-5A007011D89A}">
      <text>
        <r>
          <rPr>
            <sz val="9"/>
            <color indexed="81"/>
            <rFont val="Tahoma"/>
            <family val="2"/>
          </rPr>
          <t>Account_Balance_MTD(acctdept: {Map!I405})</t>
        </r>
      </text>
    </comment>
    <comment ref="K315" authorId="0" shapeId="0" xr:uid="{D2C505CF-0D1E-4DF3-843A-EF0B9ECF02CB}">
      <text>
        <r>
          <rPr>
            <sz val="9"/>
            <color indexed="81"/>
            <rFont val="Tahoma"/>
            <family val="2"/>
          </rPr>
          <t>Account_Balance_MTD(acctdept: {Map!J405})</t>
        </r>
      </text>
    </comment>
    <comment ref="L315" authorId="0" shapeId="0" xr:uid="{54CA5727-0A0D-4446-B8C0-AA5327FA4689}">
      <text>
        <r>
          <rPr>
            <sz val="9"/>
            <color indexed="81"/>
            <rFont val="Tahoma"/>
            <family val="2"/>
          </rPr>
          <t>Account_Balance_MTD(acctdept: {Map!K405})</t>
        </r>
      </text>
    </comment>
    <comment ref="M315" authorId="0" shapeId="0" xr:uid="{54DF96FD-FA62-4423-A7CB-8BD8531D0217}">
      <text>
        <r>
          <rPr>
            <sz val="9"/>
            <color indexed="81"/>
            <rFont val="Tahoma"/>
            <family val="2"/>
          </rPr>
          <t>Account_Balance_MTD(acctdept: {Map!L405})</t>
        </r>
      </text>
    </comment>
    <comment ref="D316" authorId="0" shapeId="0" xr:uid="{E26D850D-D4DC-491B-A3B4-E596C21E0D4E}">
      <text>
        <r>
          <rPr>
            <sz val="9"/>
            <color indexed="81"/>
            <rFont val="Tahoma"/>
            <family val="2"/>
          </rPr>
          <t>Account_Balance_MTD(acctdept: {Map!C406})</t>
        </r>
      </text>
    </comment>
    <comment ref="E316" authorId="0" shapeId="0" xr:uid="{2D565217-9C67-45F6-82C8-06D4217DABB1}">
      <text>
        <r>
          <rPr>
            <sz val="9"/>
            <color indexed="81"/>
            <rFont val="Tahoma"/>
            <family val="2"/>
          </rPr>
          <t>Account_Balance_MTD(acctdept: {Map!D406})</t>
        </r>
      </text>
    </comment>
    <comment ref="F316" authorId="0" shapeId="0" xr:uid="{50F4F2FD-8BF3-4D7F-8780-4E3200BC7163}">
      <text>
        <r>
          <rPr>
            <sz val="9"/>
            <color indexed="81"/>
            <rFont val="Tahoma"/>
            <family val="2"/>
          </rPr>
          <t>Account_Balance_MTD(acctdept: {Map!E406})</t>
        </r>
      </text>
    </comment>
    <comment ref="G316" authorId="0" shapeId="0" xr:uid="{D2BAA5AE-E8A0-4E16-8145-B73011FE1761}">
      <text>
        <r>
          <rPr>
            <sz val="9"/>
            <color indexed="81"/>
            <rFont val="Tahoma"/>
            <family val="2"/>
          </rPr>
          <t>Account_Balance_MTD(acctdept: {Map!F406})</t>
        </r>
      </text>
    </comment>
    <comment ref="H316" authorId="0" shapeId="0" xr:uid="{89EBAA6C-30D9-42D5-ABC6-86BA97661DA0}">
      <text>
        <r>
          <rPr>
            <sz val="9"/>
            <color indexed="81"/>
            <rFont val="Tahoma"/>
            <family val="2"/>
          </rPr>
          <t>Account_Balance_MTD(acctdept: {Map!G406})</t>
        </r>
      </text>
    </comment>
    <comment ref="I316" authorId="0" shapeId="0" xr:uid="{D323CFE3-88A9-49B7-BF59-3078BD5314E3}">
      <text>
        <r>
          <rPr>
            <sz val="9"/>
            <color indexed="81"/>
            <rFont val="Tahoma"/>
            <family val="2"/>
          </rPr>
          <t>Account_Balance_MTD(acctdept: {Map!H406})</t>
        </r>
      </text>
    </comment>
    <comment ref="J316" authorId="0" shapeId="0" xr:uid="{C41E4BA4-CFEF-44DE-956A-58CBEB936CED}">
      <text>
        <r>
          <rPr>
            <sz val="9"/>
            <color indexed="81"/>
            <rFont val="Tahoma"/>
            <family val="2"/>
          </rPr>
          <t>Account_Balance_MTD(acctdept: {Map!I406})</t>
        </r>
      </text>
    </comment>
    <comment ref="K316" authorId="0" shapeId="0" xr:uid="{B5BFAC4D-EC91-43C5-8644-4B4CFFD0D123}">
      <text>
        <r>
          <rPr>
            <sz val="9"/>
            <color indexed="81"/>
            <rFont val="Tahoma"/>
            <family val="2"/>
          </rPr>
          <t>Account_Balance_MTD(acctdept: {Map!J406})</t>
        </r>
      </text>
    </comment>
    <comment ref="L316" authorId="0" shapeId="0" xr:uid="{3080CD9B-D2E9-464D-A276-0FFDDF7123BA}">
      <text>
        <r>
          <rPr>
            <sz val="9"/>
            <color indexed="81"/>
            <rFont val="Tahoma"/>
            <family val="2"/>
          </rPr>
          <t>Account_Balance_MTD(acctdept: {Map!K406})</t>
        </r>
      </text>
    </comment>
    <comment ref="M316" authorId="0" shapeId="0" xr:uid="{6C9ACC2C-E7BB-44DA-B09D-E1B6898DDE8A}">
      <text>
        <r>
          <rPr>
            <sz val="9"/>
            <color indexed="81"/>
            <rFont val="Tahoma"/>
            <family val="2"/>
          </rPr>
          <t>Account_Balance_MTD(acctdept: {Map!L406})</t>
        </r>
      </text>
    </comment>
    <comment ref="D317" authorId="0" shapeId="0" xr:uid="{723568D8-0C51-4787-9FBA-754E13462B27}">
      <text>
        <r>
          <rPr>
            <sz val="9"/>
            <color indexed="81"/>
            <rFont val="Tahoma"/>
            <family val="2"/>
          </rPr>
          <t>Account_Balance_MTD(acctdept: {Map!C407})</t>
        </r>
      </text>
    </comment>
    <comment ref="E317" authorId="0" shapeId="0" xr:uid="{48A7010E-BDAF-4673-ADB3-384369683D86}">
      <text>
        <r>
          <rPr>
            <sz val="9"/>
            <color indexed="81"/>
            <rFont val="Tahoma"/>
            <family val="2"/>
          </rPr>
          <t>Account_Balance_MTD(acctdept: {Map!D407})</t>
        </r>
      </text>
    </comment>
    <comment ref="F317" authorId="0" shapeId="0" xr:uid="{4128218B-B8A8-48B9-8271-751EEBA20D8B}">
      <text>
        <r>
          <rPr>
            <sz val="9"/>
            <color indexed="81"/>
            <rFont val="Tahoma"/>
            <family val="2"/>
          </rPr>
          <t>Account_Balance_MTD(acctdept: {Map!E407})</t>
        </r>
      </text>
    </comment>
    <comment ref="G317" authorId="0" shapeId="0" xr:uid="{5C5324BF-AF55-4FA6-9C1E-8088BFC65A2D}">
      <text>
        <r>
          <rPr>
            <sz val="9"/>
            <color indexed="81"/>
            <rFont val="Tahoma"/>
            <family val="2"/>
          </rPr>
          <t>Account_Balance_MTD(acctdept: {Map!F407})</t>
        </r>
      </text>
    </comment>
    <comment ref="H317" authorId="0" shapeId="0" xr:uid="{B9F5E417-12B3-4805-A38C-1E88C094D45F}">
      <text>
        <r>
          <rPr>
            <sz val="9"/>
            <color indexed="81"/>
            <rFont val="Tahoma"/>
            <family val="2"/>
          </rPr>
          <t>Account_Balance_MTD(acctdept: {Map!G407})</t>
        </r>
      </text>
    </comment>
    <comment ref="I317" authorId="0" shapeId="0" xr:uid="{6CD6366F-125A-4378-BC93-BF70E7BD7224}">
      <text>
        <r>
          <rPr>
            <sz val="9"/>
            <color indexed="81"/>
            <rFont val="Tahoma"/>
            <family val="2"/>
          </rPr>
          <t>Account_Balance_MTD(acctdept: {Map!H407})</t>
        </r>
      </text>
    </comment>
    <comment ref="J317" authorId="0" shapeId="0" xr:uid="{410B2E4F-B9F1-45FF-912C-8A4353D69E53}">
      <text>
        <r>
          <rPr>
            <sz val="9"/>
            <color indexed="81"/>
            <rFont val="Tahoma"/>
            <family val="2"/>
          </rPr>
          <t>Account_Balance_MTD(acctdept: {Map!I407})</t>
        </r>
      </text>
    </comment>
    <comment ref="K317" authorId="0" shapeId="0" xr:uid="{A1662993-C20B-4A1A-B94D-D0A524DA9272}">
      <text>
        <r>
          <rPr>
            <sz val="9"/>
            <color indexed="81"/>
            <rFont val="Tahoma"/>
            <family val="2"/>
          </rPr>
          <t>Account_Balance_MTD(acctdept: {Map!J407})</t>
        </r>
      </text>
    </comment>
    <comment ref="L317" authorId="0" shapeId="0" xr:uid="{726A0693-C285-4BAC-8A65-0951EF77170C}">
      <text>
        <r>
          <rPr>
            <sz val="9"/>
            <color indexed="81"/>
            <rFont val="Tahoma"/>
            <family val="2"/>
          </rPr>
          <t>Account_Balance_MTD(acctdept: {Map!K407})</t>
        </r>
      </text>
    </comment>
    <comment ref="M317" authorId="0" shapeId="0" xr:uid="{ED02BF91-E203-4BF8-A5D7-EF67AC8028E2}">
      <text>
        <r>
          <rPr>
            <sz val="9"/>
            <color indexed="81"/>
            <rFont val="Tahoma"/>
            <family val="2"/>
          </rPr>
          <t>Account_Balance_MTD(acctdept: {Map!L407})</t>
        </r>
      </text>
    </comment>
    <comment ref="D318" authorId="0" shapeId="0" xr:uid="{0AFA91F1-7208-4B16-A280-97FB685CADCB}">
      <text>
        <r>
          <rPr>
            <sz val="9"/>
            <color indexed="81"/>
            <rFont val="Tahoma"/>
            <family val="2"/>
          </rPr>
          <t>Account_Balance_MTD(acctdept: {Map!C408})</t>
        </r>
      </text>
    </comment>
    <comment ref="E318" authorId="0" shapeId="0" xr:uid="{94FB79F7-C359-4809-89A3-F1328BE970DC}">
      <text>
        <r>
          <rPr>
            <sz val="9"/>
            <color indexed="81"/>
            <rFont val="Tahoma"/>
            <family val="2"/>
          </rPr>
          <t>Account_Balance_MTD(acctdept: {Map!D408})</t>
        </r>
      </text>
    </comment>
    <comment ref="F318" authorId="0" shapeId="0" xr:uid="{D3D4ED14-53E1-4B86-9A8E-B712EE8F673F}">
      <text>
        <r>
          <rPr>
            <sz val="9"/>
            <color indexed="81"/>
            <rFont val="Tahoma"/>
            <family val="2"/>
          </rPr>
          <t>Account_Balance_MTD(acctdept: {Map!E408})</t>
        </r>
      </text>
    </comment>
    <comment ref="G318" authorId="0" shapeId="0" xr:uid="{FD68D99E-2051-44E4-9C0A-26BC8D0BCEED}">
      <text>
        <r>
          <rPr>
            <sz val="9"/>
            <color indexed="81"/>
            <rFont val="Tahoma"/>
            <family val="2"/>
          </rPr>
          <t>Account_Balance_MTD(acctdept: {Map!F408})</t>
        </r>
      </text>
    </comment>
    <comment ref="H318" authorId="0" shapeId="0" xr:uid="{2ACB0EE6-778A-44B8-B18C-ACAD6C9822FC}">
      <text>
        <r>
          <rPr>
            <sz val="9"/>
            <color indexed="81"/>
            <rFont val="Tahoma"/>
            <family val="2"/>
          </rPr>
          <t>Account_Balance_MTD(acctdept: {Map!G408})</t>
        </r>
      </text>
    </comment>
    <comment ref="I318" authorId="0" shapeId="0" xr:uid="{4374298B-BE35-4DD4-BC6D-1B731351E7E0}">
      <text>
        <r>
          <rPr>
            <sz val="9"/>
            <color indexed="81"/>
            <rFont val="Tahoma"/>
            <family val="2"/>
          </rPr>
          <t>Account_Balance_MTD(acctdept: {Map!H408})</t>
        </r>
      </text>
    </comment>
    <comment ref="J318" authorId="0" shapeId="0" xr:uid="{884C1012-0C75-45F0-8A83-0C50097B8A72}">
      <text>
        <r>
          <rPr>
            <sz val="9"/>
            <color indexed="81"/>
            <rFont val="Tahoma"/>
            <family val="2"/>
          </rPr>
          <t>Account_Balance_MTD(acctdept: {Map!I408})</t>
        </r>
      </text>
    </comment>
    <comment ref="K318" authorId="0" shapeId="0" xr:uid="{797539BF-3ECD-40A3-8AC7-7B9C75D5223E}">
      <text>
        <r>
          <rPr>
            <sz val="9"/>
            <color indexed="81"/>
            <rFont val="Tahoma"/>
            <family val="2"/>
          </rPr>
          <t>Account_Balance_MTD(acctdept: {Map!J408})</t>
        </r>
      </text>
    </comment>
    <comment ref="L318" authorId="0" shapeId="0" xr:uid="{BB327CBB-CE05-4868-82C3-9FD828F3A43F}">
      <text>
        <r>
          <rPr>
            <sz val="9"/>
            <color indexed="81"/>
            <rFont val="Tahoma"/>
            <family val="2"/>
          </rPr>
          <t>Account_Balance_MTD(acctdept: {Map!K408})</t>
        </r>
      </text>
    </comment>
    <comment ref="M318" authorId="0" shapeId="0" xr:uid="{D2615FCB-97EB-47DF-9497-AC82A0A44DE0}">
      <text>
        <r>
          <rPr>
            <sz val="9"/>
            <color indexed="81"/>
            <rFont val="Tahoma"/>
            <family val="2"/>
          </rPr>
          <t>Account_Balance_MTD(acctdept: {Map!L408})</t>
        </r>
      </text>
    </comment>
    <comment ref="D319" authorId="0" shapeId="0" xr:uid="{9E578C56-96A5-41C7-AAAA-B49B19AF86C3}">
      <text>
        <r>
          <rPr>
            <sz val="9"/>
            <color indexed="81"/>
            <rFont val="Tahoma"/>
            <family val="2"/>
          </rPr>
          <t>Account_Balance_MTD(acctdept: {Map!C409})</t>
        </r>
      </text>
    </comment>
    <comment ref="E319" authorId="0" shapeId="0" xr:uid="{5BBEEF22-CF00-44E4-BE7F-9E38298274D0}">
      <text>
        <r>
          <rPr>
            <sz val="9"/>
            <color indexed="81"/>
            <rFont val="Tahoma"/>
            <family val="2"/>
          </rPr>
          <t>Account_Balance_MTD(acctdept: {Map!D409})</t>
        </r>
      </text>
    </comment>
    <comment ref="F319" authorId="0" shapeId="0" xr:uid="{DA3BB78E-3F9E-4C8D-BF9D-4CF7864F5F6D}">
      <text>
        <r>
          <rPr>
            <sz val="9"/>
            <color indexed="81"/>
            <rFont val="Tahoma"/>
            <family val="2"/>
          </rPr>
          <t>Account_Balance_MTD(acctdept: {Map!E409})</t>
        </r>
      </text>
    </comment>
    <comment ref="G319" authorId="0" shapeId="0" xr:uid="{6DA55270-0128-4248-89E8-5B12EB2BB0DF}">
      <text>
        <r>
          <rPr>
            <sz val="9"/>
            <color indexed="81"/>
            <rFont val="Tahoma"/>
            <family val="2"/>
          </rPr>
          <t>Account_Balance_MTD(acctdept: {Map!F409})</t>
        </r>
      </text>
    </comment>
    <comment ref="H319" authorId="0" shapeId="0" xr:uid="{CADFD7E5-F8CA-4BF1-9148-6CE12F77052E}">
      <text>
        <r>
          <rPr>
            <sz val="9"/>
            <color indexed="81"/>
            <rFont val="Tahoma"/>
            <family val="2"/>
          </rPr>
          <t>Account_Balance_MTD(acctdept: {Map!G409})</t>
        </r>
      </text>
    </comment>
    <comment ref="I319" authorId="0" shapeId="0" xr:uid="{E75AF5E2-FCA7-4917-A31D-3A3F0ED37850}">
      <text>
        <r>
          <rPr>
            <sz val="9"/>
            <color indexed="81"/>
            <rFont val="Tahoma"/>
            <family val="2"/>
          </rPr>
          <t>Account_Balance_MTD(acctdept: {Map!H409})</t>
        </r>
      </text>
    </comment>
    <comment ref="J319" authorId="0" shapeId="0" xr:uid="{3A96327B-AF2E-454F-9874-62BB3A7FFE36}">
      <text>
        <r>
          <rPr>
            <sz val="9"/>
            <color indexed="81"/>
            <rFont val="Tahoma"/>
            <family val="2"/>
          </rPr>
          <t>Account_Balance_MTD(acctdept: {Map!I409})</t>
        </r>
      </text>
    </comment>
    <comment ref="K319" authorId="0" shapeId="0" xr:uid="{E5BDAFAE-53C5-49F8-9C24-5D58C41D72AE}">
      <text>
        <r>
          <rPr>
            <sz val="9"/>
            <color indexed="81"/>
            <rFont val="Tahoma"/>
            <family val="2"/>
          </rPr>
          <t>Account_Balance_MTD(acctdept: {Map!J409})</t>
        </r>
      </text>
    </comment>
    <comment ref="L319" authorId="0" shapeId="0" xr:uid="{F50A6FBD-D6EB-446B-8CA9-1C600BC8351E}">
      <text>
        <r>
          <rPr>
            <sz val="9"/>
            <color indexed="81"/>
            <rFont val="Tahoma"/>
            <family val="2"/>
          </rPr>
          <t>Account_Balance_MTD(acctdept: {Map!K409})</t>
        </r>
      </text>
    </comment>
    <comment ref="M319" authorId="0" shapeId="0" xr:uid="{2CB2DBE8-6887-4104-BC83-105E07F15861}">
      <text>
        <r>
          <rPr>
            <sz val="9"/>
            <color indexed="81"/>
            <rFont val="Tahoma"/>
            <family val="2"/>
          </rPr>
          <t>Account_Balance_MTD(acctdept: {Map!L409})</t>
        </r>
      </text>
    </comment>
    <comment ref="D320" authorId="0" shapeId="0" xr:uid="{5E60C5E1-07D2-457A-A4EE-4E002B67EA1A}">
      <text>
        <r>
          <rPr>
            <sz val="9"/>
            <color indexed="81"/>
            <rFont val="Tahoma"/>
            <family val="2"/>
          </rPr>
          <t>Account_Balance_MTD(acctdept: {Map!C410})</t>
        </r>
      </text>
    </comment>
    <comment ref="E320" authorId="0" shapeId="0" xr:uid="{77077263-37AA-4321-86A1-567388125136}">
      <text>
        <r>
          <rPr>
            <sz val="9"/>
            <color indexed="81"/>
            <rFont val="Tahoma"/>
            <family val="2"/>
          </rPr>
          <t>Account_Balance_MTD(acctdept: {Map!D410})</t>
        </r>
      </text>
    </comment>
    <comment ref="F320" authorId="0" shapeId="0" xr:uid="{53FAC92C-F960-409B-954C-65EA5E4CD244}">
      <text>
        <r>
          <rPr>
            <sz val="9"/>
            <color indexed="81"/>
            <rFont val="Tahoma"/>
            <family val="2"/>
          </rPr>
          <t>Account_Balance_MTD(acctdept: {Map!E410})</t>
        </r>
      </text>
    </comment>
    <comment ref="G320" authorId="0" shapeId="0" xr:uid="{0B1E9386-8DB6-459A-9A66-93B7D5D5DE44}">
      <text>
        <r>
          <rPr>
            <sz val="9"/>
            <color indexed="81"/>
            <rFont val="Tahoma"/>
            <family val="2"/>
          </rPr>
          <t>Account_Balance_MTD(acctdept: {Map!F410})</t>
        </r>
      </text>
    </comment>
    <comment ref="H320" authorId="0" shapeId="0" xr:uid="{4022C648-D850-48D2-AEA4-7A3AE632EA40}">
      <text>
        <r>
          <rPr>
            <sz val="9"/>
            <color indexed="81"/>
            <rFont val="Tahoma"/>
            <family val="2"/>
          </rPr>
          <t>Account_Balance_MTD(acctdept: {Map!G410})</t>
        </r>
      </text>
    </comment>
    <comment ref="I320" authorId="0" shapeId="0" xr:uid="{CA839201-5E6A-4776-87BB-5BEE77122012}">
      <text>
        <r>
          <rPr>
            <sz val="9"/>
            <color indexed="81"/>
            <rFont val="Tahoma"/>
            <family val="2"/>
          </rPr>
          <t>Account_Balance_MTD(acctdept: {Map!H410})</t>
        </r>
      </text>
    </comment>
    <comment ref="J320" authorId="0" shapeId="0" xr:uid="{685E5211-1930-4632-BD2A-5ADB766DC546}">
      <text>
        <r>
          <rPr>
            <sz val="9"/>
            <color indexed="81"/>
            <rFont val="Tahoma"/>
            <family val="2"/>
          </rPr>
          <t>Account_Balance_MTD(acctdept: {Map!I410})</t>
        </r>
      </text>
    </comment>
    <comment ref="K320" authorId="0" shapeId="0" xr:uid="{5745B55F-9405-45DC-B228-E3A3BE124EEC}">
      <text>
        <r>
          <rPr>
            <sz val="9"/>
            <color indexed="81"/>
            <rFont val="Tahoma"/>
            <family val="2"/>
          </rPr>
          <t>Account_Balance_MTD(acctdept: {Map!J410})</t>
        </r>
      </text>
    </comment>
    <comment ref="L320" authorId="0" shapeId="0" xr:uid="{058D393F-C11C-47A0-A656-4BEF8B2F8071}">
      <text>
        <r>
          <rPr>
            <sz val="9"/>
            <color indexed="81"/>
            <rFont val="Tahoma"/>
            <family val="2"/>
          </rPr>
          <t>Account_Balance_MTD(acctdept: {Map!K410})</t>
        </r>
      </text>
    </comment>
    <comment ref="M320" authorId="0" shapeId="0" xr:uid="{EB3FD171-54EF-4A50-A88A-C7F23AF9D7FD}">
      <text>
        <r>
          <rPr>
            <sz val="9"/>
            <color indexed="81"/>
            <rFont val="Tahoma"/>
            <family val="2"/>
          </rPr>
          <t>Account_Balance_MTD(acctdept: {Map!L410})</t>
        </r>
      </text>
    </comment>
    <comment ref="D321" authorId="0" shapeId="0" xr:uid="{913AB551-9563-4FB7-AC1C-BDDA97AF008F}">
      <text>
        <r>
          <rPr>
            <sz val="9"/>
            <color indexed="81"/>
            <rFont val="Tahoma"/>
            <family val="2"/>
          </rPr>
          <t>Account_Balance_MTD(acctdept: {Map!C411})</t>
        </r>
      </text>
    </comment>
    <comment ref="E321" authorId="0" shapeId="0" xr:uid="{B3A8A9E3-C095-4797-A98F-8B113BC0489D}">
      <text>
        <r>
          <rPr>
            <sz val="9"/>
            <color indexed="81"/>
            <rFont val="Tahoma"/>
            <family val="2"/>
          </rPr>
          <t>Account_Balance_MTD(acctdept: {Map!D411})</t>
        </r>
      </text>
    </comment>
    <comment ref="F321" authorId="0" shapeId="0" xr:uid="{B242848F-3213-4750-B558-169C2330522D}">
      <text>
        <r>
          <rPr>
            <sz val="9"/>
            <color indexed="81"/>
            <rFont val="Tahoma"/>
            <family val="2"/>
          </rPr>
          <t>Account_Balance_MTD(acctdept: {Map!E411})</t>
        </r>
      </text>
    </comment>
    <comment ref="G321" authorId="0" shapeId="0" xr:uid="{AC77B6C4-3FFE-460B-93D7-B9ACD93A4B00}">
      <text>
        <r>
          <rPr>
            <sz val="9"/>
            <color indexed="81"/>
            <rFont val="Tahoma"/>
            <family val="2"/>
          </rPr>
          <t>Account_Balance_MTD(acctdept: {Map!F411})</t>
        </r>
      </text>
    </comment>
    <comment ref="H321" authorId="0" shapeId="0" xr:uid="{CD811E86-AB41-4D2B-B1C2-47F2151E08A0}">
      <text>
        <r>
          <rPr>
            <sz val="9"/>
            <color indexed="81"/>
            <rFont val="Tahoma"/>
            <family val="2"/>
          </rPr>
          <t>Account_Balance_MTD(acctdept: {Map!G411})</t>
        </r>
      </text>
    </comment>
    <comment ref="I321" authorId="0" shapeId="0" xr:uid="{C0C5A8DE-5B1C-4E9C-93D6-0DBA0783C269}">
      <text>
        <r>
          <rPr>
            <sz val="9"/>
            <color indexed="81"/>
            <rFont val="Tahoma"/>
            <family val="2"/>
          </rPr>
          <t>Account_Balance_MTD(acctdept: {Map!H411})</t>
        </r>
      </text>
    </comment>
    <comment ref="J321" authorId="0" shapeId="0" xr:uid="{7D4C7D88-C8E1-48DB-B1A5-952654DDC17D}">
      <text>
        <r>
          <rPr>
            <sz val="9"/>
            <color indexed="81"/>
            <rFont val="Tahoma"/>
            <family val="2"/>
          </rPr>
          <t>Account_Balance_MTD(acctdept: {Map!I411})</t>
        </r>
      </text>
    </comment>
    <comment ref="K321" authorId="0" shapeId="0" xr:uid="{2EE1F0D1-84BF-4307-9A05-E0F3410BC0F9}">
      <text>
        <r>
          <rPr>
            <sz val="9"/>
            <color indexed="81"/>
            <rFont val="Tahoma"/>
            <family val="2"/>
          </rPr>
          <t>Account_Balance_MTD(acctdept: {Map!J411})</t>
        </r>
      </text>
    </comment>
    <comment ref="L321" authorId="0" shapeId="0" xr:uid="{E64A18A6-E6E0-4B1F-BD13-823DB80E5C85}">
      <text>
        <r>
          <rPr>
            <sz val="9"/>
            <color indexed="81"/>
            <rFont val="Tahoma"/>
            <family val="2"/>
          </rPr>
          <t>Account_Balance_MTD(acctdept: {Map!K411})</t>
        </r>
      </text>
    </comment>
    <comment ref="M321" authorId="0" shapeId="0" xr:uid="{CD726D1B-837A-45DF-8D03-B2B45E50B816}">
      <text>
        <r>
          <rPr>
            <sz val="9"/>
            <color indexed="81"/>
            <rFont val="Tahoma"/>
            <family val="2"/>
          </rPr>
          <t>Account_Balance_MTD(acctdept: {Map!L411})</t>
        </r>
      </text>
    </comment>
    <comment ref="D322" authorId="0" shapeId="0" xr:uid="{DA6FA30F-EFF9-4E69-A81A-64A9EA2E6B58}">
      <text>
        <r>
          <rPr>
            <sz val="9"/>
            <color indexed="81"/>
            <rFont val="Tahoma"/>
            <family val="2"/>
          </rPr>
          <t>Account_Balance_MTD(acctdept: {Map!C412})</t>
        </r>
      </text>
    </comment>
    <comment ref="E322" authorId="0" shapeId="0" xr:uid="{86F16A8C-BA86-42B5-AB90-E3FF0E09C310}">
      <text>
        <r>
          <rPr>
            <sz val="9"/>
            <color indexed="81"/>
            <rFont val="Tahoma"/>
            <family val="2"/>
          </rPr>
          <t>Account_Balance_MTD(acctdept: {Map!D412})</t>
        </r>
      </text>
    </comment>
    <comment ref="F322" authorId="0" shapeId="0" xr:uid="{FBDC4DF5-EE4F-44D1-B44F-6E369643C8B1}">
      <text>
        <r>
          <rPr>
            <sz val="9"/>
            <color indexed="81"/>
            <rFont val="Tahoma"/>
            <family val="2"/>
          </rPr>
          <t>Account_Balance_MTD(acctdept: {Map!E412})</t>
        </r>
      </text>
    </comment>
    <comment ref="G322" authorId="0" shapeId="0" xr:uid="{937F86B1-F143-4A5E-90E3-A508263AAD8F}">
      <text>
        <r>
          <rPr>
            <sz val="9"/>
            <color indexed="81"/>
            <rFont val="Tahoma"/>
            <family val="2"/>
          </rPr>
          <t>Account_Balance_MTD(acctdept: {Map!F412})</t>
        </r>
      </text>
    </comment>
    <comment ref="H322" authorId="0" shapeId="0" xr:uid="{221B5C7E-2D55-453E-B5FA-2081B48F5F6F}">
      <text>
        <r>
          <rPr>
            <sz val="9"/>
            <color indexed="81"/>
            <rFont val="Tahoma"/>
            <family val="2"/>
          </rPr>
          <t>Account_Balance_MTD(acctdept: {Map!G412})</t>
        </r>
      </text>
    </comment>
    <comment ref="I322" authorId="0" shapeId="0" xr:uid="{556CB5CF-F2DE-4C2C-9D1F-A99FA5E44EB7}">
      <text>
        <r>
          <rPr>
            <sz val="9"/>
            <color indexed="81"/>
            <rFont val="Tahoma"/>
            <family val="2"/>
          </rPr>
          <t>Account_Balance_MTD(acctdept: {Map!H412})</t>
        </r>
      </text>
    </comment>
    <comment ref="J322" authorId="0" shapeId="0" xr:uid="{22E788F8-DB84-4D17-8439-AE29C157AC7D}">
      <text>
        <r>
          <rPr>
            <sz val="9"/>
            <color indexed="81"/>
            <rFont val="Tahoma"/>
            <family val="2"/>
          </rPr>
          <t>Account_Balance_MTD(acctdept: {Map!I412})</t>
        </r>
      </text>
    </comment>
    <comment ref="K322" authorId="0" shapeId="0" xr:uid="{610F77CD-072A-4569-B2A5-8081C2550473}">
      <text>
        <r>
          <rPr>
            <sz val="9"/>
            <color indexed="81"/>
            <rFont val="Tahoma"/>
            <family val="2"/>
          </rPr>
          <t>Account_Balance_MTD(acctdept: {Map!J412})</t>
        </r>
      </text>
    </comment>
    <comment ref="L322" authorId="0" shapeId="0" xr:uid="{F7F64CC1-D1E1-4DC8-90C6-061850F34E29}">
      <text>
        <r>
          <rPr>
            <sz val="9"/>
            <color indexed="81"/>
            <rFont val="Tahoma"/>
            <family val="2"/>
          </rPr>
          <t>Account_Balance_MTD(acctdept: {Map!K412})</t>
        </r>
      </text>
    </comment>
    <comment ref="M322" authorId="0" shapeId="0" xr:uid="{32441C9F-5DCB-4B70-9274-CAE2C1618FFA}">
      <text>
        <r>
          <rPr>
            <sz val="9"/>
            <color indexed="81"/>
            <rFont val="Tahoma"/>
            <family val="2"/>
          </rPr>
          <t>Account_Balance_MTD(acctdept: {Map!L412})</t>
        </r>
      </text>
    </comment>
    <comment ref="D323" authorId="0" shapeId="0" xr:uid="{EEBA5BC2-7378-4082-B672-5561A3790663}">
      <text>
        <r>
          <rPr>
            <sz val="9"/>
            <color indexed="81"/>
            <rFont val="Tahoma"/>
            <family val="2"/>
          </rPr>
          <t>Account_Balance_MTD(acctdept: {Map!C413})</t>
        </r>
      </text>
    </comment>
    <comment ref="E323" authorId="0" shapeId="0" xr:uid="{79DFD790-96D5-479B-BDCA-6DE022DA3FD9}">
      <text>
        <r>
          <rPr>
            <sz val="9"/>
            <color indexed="81"/>
            <rFont val="Tahoma"/>
            <family val="2"/>
          </rPr>
          <t>Account_Balance_MTD(acctdept: {Map!D413})</t>
        </r>
      </text>
    </comment>
    <comment ref="F323" authorId="0" shapeId="0" xr:uid="{5CE2A518-EE27-4130-8458-F72EA06861A9}">
      <text>
        <r>
          <rPr>
            <sz val="9"/>
            <color indexed="81"/>
            <rFont val="Tahoma"/>
            <family val="2"/>
          </rPr>
          <t>Account_Balance_MTD(acctdept: {Map!E413})</t>
        </r>
      </text>
    </comment>
    <comment ref="G323" authorId="0" shapeId="0" xr:uid="{F4980DDD-29C3-4A94-8860-0B2D7C8AF182}">
      <text>
        <r>
          <rPr>
            <sz val="9"/>
            <color indexed="81"/>
            <rFont val="Tahoma"/>
            <family val="2"/>
          </rPr>
          <t>Account_Balance_MTD(acctdept: {Map!F413})</t>
        </r>
      </text>
    </comment>
    <comment ref="H323" authorId="0" shapeId="0" xr:uid="{C9845723-A420-4F93-89B8-E96821C84F4E}">
      <text>
        <r>
          <rPr>
            <sz val="9"/>
            <color indexed="81"/>
            <rFont val="Tahoma"/>
            <family val="2"/>
          </rPr>
          <t>Account_Balance_MTD(acctdept: {Map!G413})</t>
        </r>
      </text>
    </comment>
    <comment ref="I323" authorId="0" shapeId="0" xr:uid="{A2AE2298-72DD-4249-971D-34D47853E9DB}">
      <text>
        <r>
          <rPr>
            <sz val="9"/>
            <color indexed="81"/>
            <rFont val="Tahoma"/>
            <family val="2"/>
          </rPr>
          <t>Account_Balance_MTD(acctdept: {Map!H413})</t>
        </r>
      </text>
    </comment>
    <comment ref="J323" authorId="0" shapeId="0" xr:uid="{B45DB1FE-F1DC-4EEC-B8B2-61C6F6F67ADD}">
      <text>
        <r>
          <rPr>
            <sz val="9"/>
            <color indexed="81"/>
            <rFont val="Tahoma"/>
            <family val="2"/>
          </rPr>
          <t>Account_Balance_MTD(acctdept: {Map!I413})</t>
        </r>
      </text>
    </comment>
    <comment ref="K323" authorId="0" shapeId="0" xr:uid="{D4448C4A-D3FF-411C-A443-229551399C5A}">
      <text>
        <r>
          <rPr>
            <sz val="9"/>
            <color indexed="81"/>
            <rFont val="Tahoma"/>
            <family val="2"/>
          </rPr>
          <t>Account_Balance_MTD(acctdept: {Map!J413})</t>
        </r>
      </text>
    </comment>
    <comment ref="L323" authorId="0" shapeId="0" xr:uid="{D0D0C224-ECA7-4C3E-8588-C4B52D64FF78}">
      <text>
        <r>
          <rPr>
            <sz val="9"/>
            <color indexed="81"/>
            <rFont val="Tahoma"/>
            <family val="2"/>
          </rPr>
          <t>Account_Balance_MTD(acctdept: {Map!K413})</t>
        </r>
      </text>
    </comment>
    <comment ref="M323" authorId="0" shapeId="0" xr:uid="{EBE89340-19E8-41A2-A64C-36CB2D3BEC3D}">
      <text>
        <r>
          <rPr>
            <sz val="9"/>
            <color indexed="81"/>
            <rFont val="Tahoma"/>
            <family val="2"/>
          </rPr>
          <t>Account_Balance_MTD(acctdept: {Map!L413})</t>
        </r>
      </text>
    </comment>
    <comment ref="D324" authorId="0" shapeId="0" xr:uid="{BEF0EA3D-B9B9-4B69-91D1-D68831C9C302}">
      <text>
        <r>
          <rPr>
            <sz val="9"/>
            <color indexed="81"/>
            <rFont val="Tahoma"/>
            <family val="2"/>
          </rPr>
          <t>Account_Balance_MTD(acctdept: {Map!C414})</t>
        </r>
      </text>
    </comment>
    <comment ref="E324" authorId="0" shapeId="0" xr:uid="{FB9FC62A-9182-4E3E-ABB0-F3A9B4CF6DEE}">
      <text>
        <r>
          <rPr>
            <sz val="9"/>
            <color indexed="81"/>
            <rFont val="Tahoma"/>
            <family val="2"/>
          </rPr>
          <t>Account_Balance_MTD(acctdept: {Map!D414})</t>
        </r>
      </text>
    </comment>
    <comment ref="F324" authorId="0" shapeId="0" xr:uid="{D60ABF94-F12C-48C2-8EC1-4B56E9D5023B}">
      <text>
        <r>
          <rPr>
            <sz val="9"/>
            <color indexed="81"/>
            <rFont val="Tahoma"/>
            <family val="2"/>
          </rPr>
          <t>Account_Balance_MTD(acctdept: {Map!E414})</t>
        </r>
      </text>
    </comment>
    <comment ref="G324" authorId="0" shapeId="0" xr:uid="{135F6DF2-4EC0-494B-A524-4CBF793D6931}">
      <text>
        <r>
          <rPr>
            <sz val="9"/>
            <color indexed="81"/>
            <rFont val="Tahoma"/>
            <family val="2"/>
          </rPr>
          <t>Account_Balance_MTD(acctdept: {Map!F414})</t>
        </r>
      </text>
    </comment>
    <comment ref="H324" authorId="0" shapeId="0" xr:uid="{D2D04B4F-3545-462D-A25D-F21E0DC931EA}">
      <text>
        <r>
          <rPr>
            <sz val="9"/>
            <color indexed="81"/>
            <rFont val="Tahoma"/>
            <family val="2"/>
          </rPr>
          <t>Account_Balance_MTD(acctdept: {Map!G414})</t>
        </r>
      </text>
    </comment>
    <comment ref="I324" authorId="0" shapeId="0" xr:uid="{09845547-7576-40D5-BB9F-251633582250}">
      <text>
        <r>
          <rPr>
            <sz val="9"/>
            <color indexed="81"/>
            <rFont val="Tahoma"/>
            <family val="2"/>
          </rPr>
          <t>Account_Balance_MTD(acctdept: {Map!H414})</t>
        </r>
      </text>
    </comment>
    <comment ref="J324" authorId="0" shapeId="0" xr:uid="{C5CB351F-38AD-4146-8A0C-A384714384C8}">
      <text>
        <r>
          <rPr>
            <sz val="9"/>
            <color indexed="81"/>
            <rFont val="Tahoma"/>
            <family val="2"/>
          </rPr>
          <t>Account_Balance_MTD(acctdept: {Map!I414})</t>
        </r>
      </text>
    </comment>
    <comment ref="K324" authorId="0" shapeId="0" xr:uid="{EEFF0453-E7E1-4DA0-BA17-913A476CAAD1}">
      <text>
        <r>
          <rPr>
            <sz val="9"/>
            <color indexed="81"/>
            <rFont val="Tahoma"/>
            <family val="2"/>
          </rPr>
          <t>Account_Balance_MTD(acctdept: {Map!J414})</t>
        </r>
      </text>
    </comment>
    <comment ref="L324" authorId="0" shapeId="0" xr:uid="{3F4C6E67-6366-4D1E-BBFB-134D178F1402}">
      <text>
        <r>
          <rPr>
            <sz val="9"/>
            <color indexed="81"/>
            <rFont val="Tahoma"/>
            <family val="2"/>
          </rPr>
          <t>Account_Balance_MTD(acctdept: {Map!K414})</t>
        </r>
      </text>
    </comment>
    <comment ref="M324" authorId="0" shapeId="0" xr:uid="{F1BB5DB9-D973-4DFC-8161-858DA68A4F06}">
      <text>
        <r>
          <rPr>
            <sz val="9"/>
            <color indexed="81"/>
            <rFont val="Tahoma"/>
            <family val="2"/>
          </rPr>
          <t>Account_Balance_MTD(acctdept: {Map!L414})</t>
        </r>
      </text>
    </comment>
    <comment ref="D325" authorId="0" shapeId="0" xr:uid="{BD2CA027-04E8-43B5-895B-2BFDB68E37F1}">
      <text>
        <r>
          <rPr>
            <sz val="9"/>
            <color indexed="81"/>
            <rFont val="Tahoma"/>
            <family val="2"/>
          </rPr>
          <t>Account_Balance_MTD(acctdept: {Map!C415})</t>
        </r>
      </text>
    </comment>
    <comment ref="E325" authorId="0" shapeId="0" xr:uid="{2A92D16E-12CE-49AB-8970-6CDF2D2E6CE8}">
      <text>
        <r>
          <rPr>
            <sz val="9"/>
            <color indexed="81"/>
            <rFont val="Tahoma"/>
            <family val="2"/>
          </rPr>
          <t>Account_Balance_MTD(acctdept: {Map!D415})</t>
        </r>
      </text>
    </comment>
    <comment ref="F325" authorId="0" shapeId="0" xr:uid="{BE530969-F0D3-40AF-88AD-771AE68B2EB8}">
      <text>
        <r>
          <rPr>
            <sz val="9"/>
            <color indexed="81"/>
            <rFont val="Tahoma"/>
            <family val="2"/>
          </rPr>
          <t>Account_Balance_MTD(acctdept: {Map!E415})</t>
        </r>
      </text>
    </comment>
    <comment ref="G325" authorId="0" shapeId="0" xr:uid="{C006A84F-9B5D-4140-9278-E3D252CB83E7}">
      <text>
        <r>
          <rPr>
            <sz val="9"/>
            <color indexed="81"/>
            <rFont val="Tahoma"/>
            <family val="2"/>
          </rPr>
          <t>Account_Balance_MTD(acctdept: {Map!F415})</t>
        </r>
      </text>
    </comment>
    <comment ref="H325" authorId="0" shapeId="0" xr:uid="{32D79524-353B-4E1A-A991-FB8410182704}">
      <text>
        <r>
          <rPr>
            <sz val="9"/>
            <color indexed="81"/>
            <rFont val="Tahoma"/>
            <family val="2"/>
          </rPr>
          <t>Account_Balance_MTD(acctdept: {Map!G415})</t>
        </r>
      </text>
    </comment>
    <comment ref="I325" authorId="0" shapeId="0" xr:uid="{6A5CF793-0E3C-4DBE-AD1D-FED2621F2FBB}">
      <text>
        <r>
          <rPr>
            <sz val="9"/>
            <color indexed="81"/>
            <rFont val="Tahoma"/>
            <family val="2"/>
          </rPr>
          <t>Account_Balance_MTD(acctdept: {Map!H415})</t>
        </r>
      </text>
    </comment>
    <comment ref="J325" authorId="0" shapeId="0" xr:uid="{53001136-F495-4827-8301-9A4D286740E4}">
      <text>
        <r>
          <rPr>
            <sz val="9"/>
            <color indexed="81"/>
            <rFont val="Tahoma"/>
            <family val="2"/>
          </rPr>
          <t>Account_Balance_MTD(acctdept: {Map!I415})</t>
        </r>
      </text>
    </comment>
    <comment ref="K325" authorId="0" shapeId="0" xr:uid="{41141B9D-F96F-4946-82FA-F0BF5A656C64}">
      <text>
        <r>
          <rPr>
            <sz val="9"/>
            <color indexed="81"/>
            <rFont val="Tahoma"/>
            <family val="2"/>
          </rPr>
          <t>Account_Balance_MTD(acctdept: {Map!J415})</t>
        </r>
      </text>
    </comment>
    <comment ref="L325" authorId="0" shapeId="0" xr:uid="{A313A5A4-8FAD-4208-9AE9-F7EAEF9ACA52}">
      <text>
        <r>
          <rPr>
            <sz val="9"/>
            <color indexed="81"/>
            <rFont val="Tahoma"/>
            <family val="2"/>
          </rPr>
          <t>Account_Balance_MTD(acctdept: {Map!K415})</t>
        </r>
      </text>
    </comment>
    <comment ref="M325" authorId="0" shapeId="0" xr:uid="{60C02005-E873-4116-928A-11C52E351C7B}">
      <text>
        <r>
          <rPr>
            <sz val="9"/>
            <color indexed="81"/>
            <rFont val="Tahoma"/>
            <family val="2"/>
          </rPr>
          <t>Account_Balance_MTD(acctdept: {Map!L415})</t>
        </r>
      </text>
    </comment>
    <comment ref="D326" authorId="0" shapeId="0" xr:uid="{448EBFFA-B926-4E0B-86D4-7AF6076D0EF1}">
      <text>
        <r>
          <rPr>
            <sz val="9"/>
            <color indexed="81"/>
            <rFont val="Tahoma"/>
            <family val="2"/>
          </rPr>
          <t>Account_Balance_MTD(acctdept: {Map!C416})</t>
        </r>
      </text>
    </comment>
    <comment ref="E326" authorId="0" shapeId="0" xr:uid="{2714F889-E6C7-489B-83C7-2105C00BD19A}">
      <text>
        <r>
          <rPr>
            <sz val="9"/>
            <color indexed="81"/>
            <rFont val="Tahoma"/>
            <family val="2"/>
          </rPr>
          <t>Account_Balance_MTD(acctdept: {Map!D416})</t>
        </r>
      </text>
    </comment>
    <comment ref="F326" authorId="0" shapeId="0" xr:uid="{79CF463D-A898-43E4-A974-D59060566BE5}">
      <text>
        <r>
          <rPr>
            <sz val="9"/>
            <color indexed="81"/>
            <rFont val="Tahoma"/>
            <family val="2"/>
          </rPr>
          <t>Account_Balance_MTD(acctdept: {Map!E416})</t>
        </r>
      </text>
    </comment>
    <comment ref="G326" authorId="0" shapeId="0" xr:uid="{C0699DD6-5BC8-4BF9-BCC1-CD7888E7DBBF}">
      <text>
        <r>
          <rPr>
            <sz val="9"/>
            <color indexed="81"/>
            <rFont val="Tahoma"/>
            <family val="2"/>
          </rPr>
          <t>Account_Balance_MTD(acctdept: {Map!F416})</t>
        </r>
      </text>
    </comment>
    <comment ref="H326" authorId="0" shapeId="0" xr:uid="{FE86F532-E0F1-4F3F-9BF0-477FD9605EBA}">
      <text>
        <r>
          <rPr>
            <sz val="9"/>
            <color indexed="81"/>
            <rFont val="Tahoma"/>
            <family val="2"/>
          </rPr>
          <t>Account_Balance_MTD(acctdept: {Map!G416})</t>
        </r>
      </text>
    </comment>
    <comment ref="I326" authorId="0" shapeId="0" xr:uid="{3E7A13A4-48E6-4199-9CCB-A2BEBB2B6C4B}">
      <text>
        <r>
          <rPr>
            <sz val="9"/>
            <color indexed="81"/>
            <rFont val="Tahoma"/>
            <family val="2"/>
          </rPr>
          <t>Account_Balance_MTD(acctdept: {Map!H416})</t>
        </r>
      </text>
    </comment>
    <comment ref="J326" authorId="0" shapeId="0" xr:uid="{35077D38-BBA1-4B4A-82D4-50BCA9025C10}">
      <text>
        <r>
          <rPr>
            <sz val="9"/>
            <color indexed="81"/>
            <rFont val="Tahoma"/>
            <family val="2"/>
          </rPr>
          <t>Account_Balance_MTD(acctdept: {Map!I416})</t>
        </r>
      </text>
    </comment>
    <comment ref="K326" authorId="0" shapeId="0" xr:uid="{66191BED-EB7B-4D6A-8E7B-5657C8932AF1}">
      <text>
        <r>
          <rPr>
            <sz val="9"/>
            <color indexed="81"/>
            <rFont val="Tahoma"/>
            <family val="2"/>
          </rPr>
          <t>Account_Balance_MTD(acctdept: {Map!J416})</t>
        </r>
      </text>
    </comment>
    <comment ref="L326" authorId="0" shapeId="0" xr:uid="{2AE88A8E-9DBE-4199-A99A-39629F1135CA}">
      <text>
        <r>
          <rPr>
            <sz val="9"/>
            <color indexed="81"/>
            <rFont val="Tahoma"/>
            <family val="2"/>
          </rPr>
          <t>Account_Balance_MTD(acctdept: {Map!K416})</t>
        </r>
      </text>
    </comment>
    <comment ref="M326" authorId="0" shapeId="0" xr:uid="{2281DB60-00A4-45AE-BE7D-A6E923C63441}">
      <text>
        <r>
          <rPr>
            <sz val="9"/>
            <color indexed="81"/>
            <rFont val="Tahoma"/>
            <family val="2"/>
          </rPr>
          <t>Account_Balance_MTD(acctdept: {Map!L416})</t>
        </r>
      </text>
    </comment>
    <comment ref="D327" authorId="0" shapeId="0" xr:uid="{E4CA3DE3-447E-42D0-B762-567BF987953C}">
      <text>
        <r>
          <rPr>
            <sz val="9"/>
            <color indexed="81"/>
            <rFont val="Tahoma"/>
            <family val="2"/>
          </rPr>
          <t>Account_Balance_MTD(acctdept: {Map!C417})</t>
        </r>
      </text>
    </comment>
    <comment ref="E327" authorId="0" shapeId="0" xr:uid="{B0A45547-6D61-4BB9-BC4A-E3F83A7526B1}">
      <text>
        <r>
          <rPr>
            <sz val="9"/>
            <color indexed="81"/>
            <rFont val="Tahoma"/>
            <family val="2"/>
          </rPr>
          <t>Account_Balance_MTD(acctdept: {Map!D417})</t>
        </r>
      </text>
    </comment>
    <comment ref="F327" authorId="0" shapeId="0" xr:uid="{6EFED0B9-7A17-44B9-BC70-2384ABD36D0F}">
      <text>
        <r>
          <rPr>
            <sz val="9"/>
            <color indexed="81"/>
            <rFont val="Tahoma"/>
            <family val="2"/>
          </rPr>
          <t>Account_Balance_MTD(acctdept: {Map!E417})</t>
        </r>
      </text>
    </comment>
    <comment ref="G327" authorId="0" shapeId="0" xr:uid="{902F7D81-DC96-4AFB-95B1-386094A0E467}">
      <text>
        <r>
          <rPr>
            <sz val="9"/>
            <color indexed="81"/>
            <rFont val="Tahoma"/>
            <family val="2"/>
          </rPr>
          <t>Account_Balance_MTD(acctdept: {Map!F417})</t>
        </r>
      </text>
    </comment>
    <comment ref="H327" authorId="0" shapeId="0" xr:uid="{3DD86746-8335-47DC-9BD8-69405239EB07}">
      <text>
        <r>
          <rPr>
            <sz val="9"/>
            <color indexed="81"/>
            <rFont val="Tahoma"/>
            <family val="2"/>
          </rPr>
          <t>Account_Balance_MTD(acctdept: {Map!G417})</t>
        </r>
      </text>
    </comment>
    <comment ref="I327" authorId="0" shapeId="0" xr:uid="{905DA898-B656-4427-8485-45BDC8B8C0E3}">
      <text>
        <r>
          <rPr>
            <sz val="9"/>
            <color indexed="81"/>
            <rFont val="Tahoma"/>
            <family val="2"/>
          </rPr>
          <t>Account_Balance_MTD(acctdept: {Map!H417})</t>
        </r>
      </text>
    </comment>
    <comment ref="J327" authorId="0" shapeId="0" xr:uid="{0F58D571-006C-4C27-8BD4-325B7101C356}">
      <text>
        <r>
          <rPr>
            <sz val="9"/>
            <color indexed="81"/>
            <rFont val="Tahoma"/>
            <family val="2"/>
          </rPr>
          <t>Account_Balance_MTD(acctdept: {Map!I417})</t>
        </r>
      </text>
    </comment>
    <comment ref="K327" authorId="0" shapeId="0" xr:uid="{25376FCF-585F-4F0B-BDFF-FFD85DEFA4C4}">
      <text>
        <r>
          <rPr>
            <sz val="9"/>
            <color indexed="81"/>
            <rFont val="Tahoma"/>
            <family val="2"/>
          </rPr>
          <t>Account_Balance_MTD(acctdept: {Map!J417})</t>
        </r>
      </text>
    </comment>
    <comment ref="L327" authorId="0" shapeId="0" xr:uid="{9FB07C72-3EC7-4A73-AC2E-DF21DE3B3469}">
      <text>
        <r>
          <rPr>
            <sz val="9"/>
            <color indexed="81"/>
            <rFont val="Tahoma"/>
            <family val="2"/>
          </rPr>
          <t>Account_Balance_MTD(acctdept: {Map!K417})</t>
        </r>
      </text>
    </comment>
    <comment ref="M327" authorId="0" shapeId="0" xr:uid="{EE46A807-09EE-47EA-8CBC-116DD784DFD8}">
      <text>
        <r>
          <rPr>
            <sz val="9"/>
            <color indexed="81"/>
            <rFont val="Tahoma"/>
            <family val="2"/>
          </rPr>
          <t>Account_Balance_MTD(acctdept: {Map!L417})</t>
        </r>
      </text>
    </comment>
    <comment ref="D328" authorId="0" shapeId="0" xr:uid="{5F80059F-1FB1-4C91-BBF7-4F36F8F899CC}">
      <text>
        <r>
          <rPr>
            <sz val="9"/>
            <color indexed="81"/>
            <rFont val="Tahoma"/>
            <family val="2"/>
          </rPr>
          <t>Account_Balance_MTD(acctdept: {Map!C418})</t>
        </r>
      </text>
    </comment>
    <comment ref="E328" authorId="0" shapeId="0" xr:uid="{20E9B3E1-6754-4032-9279-53F65DEA799B}">
      <text>
        <r>
          <rPr>
            <sz val="9"/>
            <color indexed="81"/>
            <rFont val="Tahoma"/>
            <family val="2"/>
          </rPr>
          <t>Account_Balance_MTD(acctdept: {Map!D418})</t>
        </r>
      </text>
    </comment>
    <comment ref="F328" authorId="0" shapeId="0" xr:uid="{26B65509-5FD3-4A8C-A9D7-7FB677732F0D}">
      <text>
        <r>
          <rPr>
            <sz val="9"/>
            <color indexed="81"/>
            <rFont val="Tahoma"/>
            <family val="2"/>
          </rPr>
          <t>Account_Balance_MTD(acctdept: {Map!E418})</t>
        </r>
      </text>
    </comment>
    <comment ref="G328" authorId="0" shapeId="0" xr:uid="{BE9AE904-ED13-4FB7-9080-1CBB6430906B}">
      <text>
        <r>
          <rPr>
            <sz val="9"/>
            <color indexed="81"/>
            <rFont val="Tahoma"/>
            <family val="2"/>
          </rPr>
          <t>Account_Balance_MTD(acctdept: {Map!F418})</t>
        </r>
      </text>
    </comment>
    <comment ref="H328" authorId="0" shapeId="0" xr:uid="{CDE49FD2-FA2C-4B24-8065-F70F791E3597}">
      <text>
        <r>
          <rPr>
            <sz val="9"/>
            <color indexed="81"/>
            <rFont val="Tahoma"/>
            <family val="2"/>
          </rPr>
          <t>Account_Balance_MTD(acctdept: {Map!G418})</t>
        </r>
      </text>
    </comment>
    <comment ref="I328" authorId="0" shapeId="0" xr:uid="{26D80472-9ACA-494F-98A2-92D8E78B754F}">
      <text>
        <r>
          <rPr>
            <sz val="9"/>
            <color indexed="81"/>
            <rFont val="Tahoma"/>
            <family val="2"/>
          </rPr>
          <t>Account_Balance_MTD(acctdept: {Map!H418})</t>
        </r>
      </text>
    </comment>
    <comment ref="J328" authorId="0" shapeId="0" xr:uid="{20EC4127-F73B-4D8C-95AC-087598F59D82}">
      <text>
        <r>
          <rPr>
            <sz val="9"/>
            <color indexed="81"/>
            <rFont val="Tahoma"/>
            <family val="2"/>
          </rPr>
          <t>Account_Balance_MTD(acctdept: {Map!I418})</t>
        </r>
      </text>
    </comment>
    <comment ref="K328" authorId="0" shapeId="0" xr:uid="{F374DFD8-A323-45DE-A442-0801951DECF4}">
      <text>
        <r>
          <rPr>
            <sz val="9"/>
            <color indexed="81"/>
            <rFont val="Tahoma"/>
            <family val="2"/>
          </rPr>
          <t>Account_Balance_MTD(acctdept: {Map!J418})</t>
        </r>
      </text>
    </comment>
    <comment ref="L328" authorId="0" shapeId="0" xr:uid="{3E485D52-A7AD-415A-96B0-7E8C124D0554}">
      <text>
        <r>
          <rPr>
            <sz val="9"/>
            <color indexed="81"/>
            <rFont val="Tahoma"/>
            <family val="2"/>
          </rPr>
          <t>Account_Balance_MTD(acctdept: {Map!K418})</t>
        </r>
      </text>
    </comment>
    <comment ref="M328" authorId="0" shapeId="0" xr:uid="{66611233-42F8-4FC4-BC9C-FBBD08AC0F36}">
      <text>
        <r>
          <rPr>
            <sz val="9"/>
            <color indexed="81"/>
            <rFont val="Tahoma"/>
            <family val="2"/>
          </rPr>
          <t>Account_Balance_MTD(acctdept: {Map!L418})</t>
        </r>
      </text>
    </comment>
    <comment ref="D329" authorId="0" shapeId="0" xr:uid="{EF408A53-F38E-45FA-81F1-B6701ADFA1E0}">
      <text>
        <r>
          <rPr>
            <sz val="9"/>
            <color indexed="81"/>
            <rFont val="Tahoma"/>
            <family val="2"/>
          </rPr>
          <t>Account_Balance_MTD(acctdept: {Map!C419})</t>
        </r>
      </text>
    </comment>
    <comment ref="E329" authorId="0" shapeId="0" xr:uid="{947613C2-C93E-405E-BE4B-779693066102}">
      <text>
        <r>
          <rPr>
            <sz val="9"/>
            <color indexed="81"/>
            <rFont val="Tahoma"/>
            <family val="2"/>
          </rPr>
          <t>Account_Balance_MTD(acctdept: {Map!D419})</t>
        </r>
      </text>
    </comment>
    <comment ref="F329" authorId="0" shapeId="0" xr:uid="{4B342FFF-99F6-47CA-8663-62C0C1808A97}">
      <text>
        <r>
          <rPr>
            <sz val="9"/>
            <color indexed="81"/>
            <rFont val="Tahoma"/>
            <family val="2"/>
          </rPr>
          <t>Account_Balance_MTD(acctdept: {Map!E419})</t>
        </r>
      </text>
    </comment>
    <comment ref="G329" authorId="0" shapeId="0" xr:uid="{96843959-35F0-4795-AC37-32AB88080FFA}">
      <text>
        <r>
          <rPr>
            <sz val="9"/>
            <color indexed="81"/>
            <rFont val="Tahoma"/>
            <family val="2"/>
          </rPr>
          <t>Account_Balance_MTD(acctdept: {Map!F419})</t>
        </r>
      </text>
    </comment>
    <comment ref="H329" authorId="0" shapeId="0" xr:uid="{BD9DB86A-C28A-4219-8CA7-87CCB00BFF3A}">
      <text>
        <r>
          <rPr>
            <sz val="9"/>
            <color indexed="81"/>
            <rFont val="Tahoma"/>
            <family val="2"/>
          </rPr>
          <t>Account_Balance_MTD(acctdept: {Map!G419})</t>
        </r>
      </text>
    </comment>
    <comment ref="I329" authorId="0" shapeId="0" xr:uid="{6354D13D-0279-4653-BFD3-0A87D5DB897A}">
      <text>
        <r>
          <rPr>
            <sz val="9"/>
            <color indexed="81"/>
            <rFont val="Tahoma"/>
            <family val="2"/>
          </rPr>
          <t>Account_Balance_MTD(acctdept: {Map!H419})</t>
        </r>
      </text>
    </comment>
    <comment ref="J329" authorId="0" shapeId="0" xr:uid="{682C5861-B846-4B9E-A5B2-DF715ABDDFF7}">
      <text>
        <r>
          <rPr>
            <sz val="9"/>
            <color indexed="81"/>
            <rFont val="Tahoma"/>
            <family val="2"/>
          </rPr>
          <t>Account_Balance_MTD(acctdept: {Map!I419})</t>
        </r>
      </text>
    </comment>
    <comment ref="K329" authorId="0" shapeId="0" xr:uid="{C310A977-EE39-440E-AC72-EE5B6BB1E96B}">
      <text>
        <r>
          <rPr>
            <sz val="9"/>
            <color indexed="81"/>
            <rFont val="Tahoma"/>
            <family val="2"/>
          </rPr>
          <t>Account_Balance_MTD(acctdept: {Map!J419})</t>
        </r>
      </text>
    </comment>
    <comment ref="L329" authorId="0" shapeId="0" xr:uid="{299857F2-89CF-4446-878C-9B9A74131BE2}">
      <text>
        <r>
          <rPr>
            <sz val="9"/>
            <color indexed="81"/>
            <rFont val="Tahoma"/>
            <family val="2"/>
          </rPr>
          <t>Account_Balance_MTD(acctdept: {Map!K419})</t>
        </r>
      </text>
    </comment>
    <comment ref="M329" authorId="0" shapeId="0" xr:uid="{A7B3459F-64E2-4FF0-9E5E-EC66082303F4}">
      <text>
        <r>
          <rPr>
            <sz val="9"/>
            <color indexed="81"/>
            <rFont val="Tahoma"/>
            <family val="2"/>
          </rPr>
          <t>Account_Balance_MTD(acctdept: {Map!L419})</t>
        </r>
      </text>
    </comment>
    <comment ref="D330" authorId="0" shapeId="0" xr:uid="{0A0A1573-34AA-44FB-AE6B-E6F02D3BEFE2}">
      <text>
        <r>
          <rPr>
            <sz val="9"/>
            <color indexed="81"/>
            <rFont val="Tahoma"/>
            <family val="2"/>
          </rPr>
          <t>Account_Balance_MTD(acctdept: {Map!C420})</t>
        </r>
      </text>
    </comment>
    <comment ref="E330" authorId="0" shapeId="0" xr:uid="{955A77A4-D36B-455A-8D84-2254AEEFFB1B}">
      <text>
        <r>
          <rPr>
            <sz val="9"/>
            <color indexed="81"/>
            <rFont val="Tahoma"/>
            <family val="2"/>
          </rPr>
          <t>Account_Balance_MTD(acctdept: {Map!D420})</t>
        </r>
      </text>
    </comment>
    <comment ref="F330" authorId="0" shapeId="0" xr:uid="{240EA97F-0059-491E-A1F3-3213E799C1BF}">
      <text>
        <r>
          <rPr>
            <sz val="9"/>
            <color indexed="81"/>
            <rFont val="Tahoma"/>
            <family val="2"/>
          </rPr>
          <t>Account_Balance_MTD(acctdept: {Map!E420})</t>
        </r>
      </text>
    </comment>
    <comment ref="G330" authorId="0" shapeId="0" xr:uid="{FBB179BC-F6A9-453A-A3A3-5560BBC02E65}">
      <text>
        <r>
          <rPr>
            <sz val="9"/>
            <color indexed="81"/>
            <rFont val="Tahoma"/>
            <family val="2"/>
          </rPr>
          <t>Account_Balance_MTD(acctdept: {Map!F420})</t>
        </r>
      </text>
    </comment>
    <comment ref="H330" authorId="0" shapeId="0" xr:uid="{D310BC3C-E152-4CCC-AD74-FAC6DDF5E165}">
      <text>
        <r>
          <rPr>
            <sz val="9"/>
            <color indexed="81"/>
            <rFont val="Tahoma"/>
            <family val="2"/>
          </rPr>
          <t>Account_Balance_MTD(acctdept: {Map!G420})</t>
        </r>
      </text>
    </comment>
    <comment ref="I330" authorId="0" shapeId="0" xr:uid="{6D4CF918-3ACD-4083-8527-926968444902}">
      <text>
        <r>
          <rPr>
            <sz val="9"/>
            <color indexed="81"/>
            <rFont val="Tahoma"/>
            <family val="2"/>
          </rPr>
          <t>Account_Balance_MTD(acctdept: {Map!H420})</t>
        </r>
      </text>
    </comment>
    <comment ref="J330" authorId="0" shapeId="0" xr:uid="{32984B07-D686-4FB6-8DCC-882ED52A1212}">
      <text>
        <r>
          <rPr>
            <sz val="9"/>
            <color indexed="81"/>
            <rFont val="Tahoma"/>
            <family val="2"/>
          </rPr>
          <t>Account_Balance_MTD(acctdept: {Map!I420})</t>
        </r>
      </text>
    </comment>
    <comment ref="K330" authorId="0" shapeId="0" xr:uid="{FFCFE1F3-165B-4B6D-85E8-69AF3448D20A}">
      <text>
        <r>
          <rPr>
            <sz val="9"/>
            <color indexed="81"/>
            <rFont val="Tahoma"/>
            <family val="2"/>
          </rPr>
          <t>Account_Balance_MTD(acctdept: {Map!J420})</t>
        </r>
      </text>
    </comment>
    <comment ref="L330" authorId="0" shapeId="0" xr:uid="{8B6762CB-3309-4FC1-BF26-08EB8E3CECBB}">
      <text>
        <r>
          <rPr>
            <sz val="9"/>
            <color indexed="81"/>
            <rFont val="Tahoma"/>
            <family val="2"/>
          </rPr>
          <t>Account_Balance_MTD(acctdept: {Map!K420})</t>
        </r>
      </text>
    </comment>
    <comment ref="M330" authorId="0" shapeId="0" xr:uid="{AB6C07AD-B765-4DB8-A86F-BA50F90CD68E}">
      <text>
        <r>
          <rPr>
            <sz val="9"/>
            <color indexed="81"/>
            <rFont val="Tahoma"/>
            <family val="2"/>
          </rPr>
          <t>Account_Balance_MTD(acctdept: {Map!L420})</t>
        </r>
      </text>
    </comment>
    <comment ref="D331" authorId="0" shapeId="0" xr:uid="{D0ADC437-350A-4D29-827A-ACA69B51E291}">
      <text>
        <r>
          <rPr>
            <sz val="9"/>
            <color indexed="81"/>
            <rFont val="Tahoma"/>
            <family val="2"/>
          </rPr>
          <t>Account_Balance_MTD(acctdept: {Map!C421})</t>
        </r>
      </text>
    </comment>
    <comment ref="E331" authorId="0" shapeId="0" xr:uid="{24C7BE6B-E720-42B2-A444-4CAD9B3DFBC3}">
      <text>
        <r>
          <rPr>
            <sz val="9"/>
            <color indexed="81"/>
            <rFont val="Tahoma"/>
            <family val="2"/>
          </rPr>
          <t>Account_Balance_MTD(acctdept: {Map!D421})</t>
        </r>
      </text>
    </comment>
    <comment ref="F331" authorId="0" shapeId="0" xr:uid="{8267B369-CA21-4A7E-B84B-E0A71B1B4ED8}">
      <text>
        <r>
          <rPr>
            <sz val="9"/>
            <color indexed="81"/>
            <rFont val="Tahoma"/>
            <family val="2"/>
          </rPr>
          <t>Account_Balance_MTD(acctdept: {Map!E421})</t>
        </r>
      </text>
    </comment>
    <comment ref="G331" authorId="0" shapeId="0" xr:uid="{41BF8BAA-CEF0-4E7C-9961-E98C833555DC}">
      <text>
        <r>
          <rPr>
            <sz val="9"/>
            <color indexed="81"/>
            <rFont val="Tahoma"/>
            <family val="2"/>
          </rPr>
          <t>Account_Balance_MTD(acctdept: {Map!F421})</t>
        </r>
      </text>
    </comment>
    <comment ref="H331" authorId="0" shapeId="0" xr:uid="{D0BABBCF-9DD3-4537-820D-7967B48CB0ED}">
      <text>
        <r>
          <rPr>
            <sz val="9"/>
            <color indexed="81"/>
            <rFont val="Tahoma"/>
            <family val="2"/>
          </rPr>
          <t>Account_Balance_MTD(acctdept: {Map!G421})</t>
        </r>
      </text>
    </comment>
    <comment ref="I331" authorId="0" shapeId="0" xr:uid="{D6530101-2B8B-4008-8844-C43FA5B0FC2B}">
      <text>
        <r>
          <rPr>
            <sz val="9"/>
            <color indexed="81"/>
            <rFont val="Tahoma"/>
            <family val="2"/>
          </rPr>
          <t>Account_Balance_MTD(acctdept: {Map!H421})</t>
        </r>
      </text>
    </comment>
    <comment ref="J331" authorId="0" shapeId="0" xr:uid="{C1B16817-026F-491D-8424-79ABB8E95307}">
      <text>
        <r>
          <rPr>
            <sz val="9"/>
            <color indexed="81"/>
            <rFont val="Tahoma"/>
            <family val="2"/>
          </rPr>
          <t>Account_Balance_MTD(acctdept: {Map!I421})</t>
        </r>
      </text>
    </comment>
    <comment ref="K331" authorId="0" shapeId="0" xr:uid="{76B0283E-B4B6-4F53-8679-313914A6AB77}">
      <text>
        <r>
          <rPr>
            <sz val="9"/>
            <color indexed="81"/>
            <rFont val="Tahoma"/>
            <family val="2"/>
          </rPr>
          <t>Account_Balance_MTD(acctdept: {Map!J421})</t>
        </r>
      </text>
    </comment>
    <comment ref="L331" authorId="0" shapeId="0" xr:uid="{25A4CFDD-B33B-44F1-96B9-9DFB584A6190}">
      <text>
        <r>
          <rPr>
            <sz val="9"/>
            <color indexed="81"/>
            <rFont val="Tahoma"/>
            <family val="2"/>
          </rPr>
          <t>Account_Balance_MTD(acctdept: {Map!K421})</t>
        </r>
      </text>
    </comment>
    <comment ref="M331" authorId="0" shapeId="0" xr:uid="{1B250EBA-CDED-492F-B04B-8C4EA0893046}">
      <text>
        <r>
          <rPr>
            <sz val="9"/>
            <color indexed="81"/>
            <rFont val="Tahoma"/>
            <family val="2"/>
          </rPr>
          <t>Account_Balance_MTD(acctdept: {Map!L421})</t>
        </r>
      </text>
    </comment>
    <comment ref="D332" authorId="0" shapeId="0" xr:uid="{55B8DF0D-A9E3-446A-9113-C20F6E4A59F6}">
      <text>
        <r>
          <rPr>
            <sz val="9"/>
            <color indexed="81"/>
            <rFont val="Tahoma"/>
            <family val="2"/>
          </rPr>
          <t>Account_Balance_MTD(acctdept: {Map!C422})</t>
        </r>
      </text>
    </comment>
    <comment ref="E332" authorId="0" shapeId="0" xr:uid="{F454BE08-BFCB-4D49-8A8A-7351ADC6968C}">
      <text>
        <r>
          <rPr>
            <sz val="9"/>
            <color indexed="81"/>
            <rFont val="Tahoma"/>
            <family val="2"/>
          </rPr>
          <t>Account_Balance_MTD(acctdept: {Map!D422})</t>
        </r>
      </text>
    </comment>
    <comment ref="F332" authorId="0" shapeId="0" xr:uid="{20252F57-E845-40C2-8BF4-10BA31886D80}">
      <text>
        <r>
          <rPr>
            <sz val="9"/>
            <color indexed="81"/>
            <rFont val="Tahoma"/>
            <family val="2"/>
          </rPr>
          <t>Account_Balance_MTD(acctdept: {Map!E422})</t>
        </r>
      </text>
    </comment>
    <comment ref="G332" authorId="0" shapeId="0" xr:uid="{BEC8F2C8-0C6E-4E4B-A3D7-B6A11DC327F1}">
      <text>
        <r>
          <rPr>
            <sz val="9"/>
            <color indexed="81"/>
            <rFont val="Tahoma"/>
            <family val="2"/>
          </rPr>
          <t>Account_Balance_MTD(acctdept: {Map!F422})</t>
        </r>
      </text>
    </comment>
    <comment ref="H332" authorId="0" shapeId="0" xr:uid="{F614C1F9-C73D-4280-BCB7-50C2D445D035}">
      <text>
        <r>
          <rPr>
            <sz val="9"/>
            <color indexed="81"/>
            <rFont val="Tahoma"/>
            <family val="2"/>
          </rPr>
          <t>Account_Balance_MTD(acctdept: {Map!G422})</t>
        </r>
      </text>
    </comment>
    <comment ref="I332" authorId="0" shapeId="0" xr:uid="{2E38C6A4-50EB-4D2B-A991-137E0936324F}">
      <text>
        <r>
          <rPr>
            <sz val="9"/>
            <color indexed="81"/>
            <rFont val="Tahoma"/>
            <family val="2"/>
          </rPr>
          <t>Account_Balance_MTD(acctdept: {Map!H422})</t>
        </r>
      </text>
    </comment>
    <comment ref="J332" authorId="0" shapeId="0" xr:uid="{91BF339F-401F-4051-83B9-E86BB7ABB7B2}">
      <text>
        <r>
          <rPr>
            <sz val="9"/>
            <color indexed="81"/>
            <rFont val="Tahoma"/>
            <family val="2"/>
          </rPr>
          <t>Account_Balance_MTD(acctdept: {Map!I422})</t>
        </r>
      </text>
    </comment>
    <comment ref="K332" authorId="0" shapeId="0" xr:uid="{17D7F729-9C86-4B6E-8900-02DF08372B6F}">
      <text>
        <r>
          <rPr>
            <sz val="9"/>
            <color indexed="81"/>
            <rFont val="Tahoma"/>
            <family val="2"/>
          </rPr>
          <t>Account_Balance_MTD(acctdept: {Map!J422})</t>
        </r>
      </text>
    </comment>
    <comment ref="L332" authorId="0" shapeId="0" xr:uid="{FAE88AD4-E444-4D85-860C-68830D9F3DA3}">
      <text>
        <r>
          <rPr>
            <sz val="9"/>
            <color indexed="81"/>
            <rFont val="Tahoma"/>
            <family val="2"/>
          </rPr>
          <t>Account_Balance_MTD(acctdept: {Map!K422})</t>
        </r>
      </text>
    </comment>
    <comment ref="M332" authorId="0" shapeId="0" xr:uid="{B43FDAC0-6343-4376-A9D4-6175D0A1F9E7}">
      <text>
        <r>
          <rPr>
            <sz val="9"/>
            <color indexed="81"/>
            <rFont val="Tahoma"/>
            <family val="2"/>
          </rPr>
          <t>Account_Balance_MTD(acctdept: {Map!L422})</t>
        </r>
      </text>
    </comment>
    <comment ref="D333" authorId="0" shapeId="0" xr:uid="{D74A4DD4-598C-4A14-B75F-BB1CF38A13EF}">
      <text>
        <r>
          <rPr>
            <sz val="9"/>
            <color indexed="81"/>
            <rFont val="Tahoma"/>
            <family val="2"/>
          </rPr>
          <t>Account_Balance_MTD(acctdept: {Map!C423})</t>
        </r>
      </text>
    </comment>
    <comment ref="E333" authorId="0" shapeId="0" xr:uid="{23409A29-2B2F-41F7-A640-0ADFFD70643D}">
      <text>
        <r>
          <rPr>
            <sz val="9"/>
            <color indexed="81"/>
            <rFont val="Tahoma"/>
            <family val="2"/>
          </rPr>
          <t>Account_Balance_MTD(acctdept: {Map!D423})</t>
        </r>
      </text>
    </comment>
    <comment ref="F333" authorId="0" shapeId="0" xr:uid="{0EC86A29-3FD8-413A-BE39-F082C7DB0C9E}">
      <text>
        <r>
          <rPr>
            <sz val="9"/>
            <color indexed="81"/>
            <rFont val="Tahoma"/>
            <family val="2"/>
          </rPr>
          <t>Account_Balance_MTD(acctdept: {Map!E423})</t>
        </r>
      </text>
    </comment>
    <comment ref="G333" authorId="0" shapeId="0" xr:uid="{EA9A333E-D082-456F-AC82-D4E711EA5EC2}">
      <text>
        <r>
          <rPr>
            <sz val="9"/>
            <color indexed="81"/>
            <rFont val="Tahoma"/>
            <family val="2"/>
          </rPr>
          <t>Account_Balance_MTD(acctdept: {Map!F423})</t>
        </r>
      </text>
    </comment>
    <comment ref="H333" authorId="0" shapeId="0" xr:uid="{C9068611-D653-4458-85AC-E7E65EB99CD1}">
      <text>
        <r>
          <rPr>
            <sz val="9"/>
            <color indexed="81"/>
            <rFont val="Tahoma"/>
            <family val="2"/>
          </rPr>
          <t>Account_Balance_MTD(acctdept: {Map!G423})</t>
        </r>
      </text>
    </comment>
    <comment ref="I333" authorId="0" shapeId="0" xr:uid="{EE8A2C69-7CD6-4E32-BB43-3FC017A134C6}">
      <text>
        <r>
          <rPr>
            <sz val="9"/>
            <color indexed="81"/>
            <rFont val="Tahoma"/>
            <family val="2"/>
          </rPr>
          <t>Account_Balance_MTD(acctdept: {Map!H423})</t>
        </r>
      </text>
    </comment>
    <comment ref="J333" authorId="0" shapeId="0" xr:uid="{0F467D7D-AA81-4DC1-801F-1412F9BB7FD9}">
      <text>
        <r>
          <rPr>
            <sz val="9"/>
            <color indexed="81"/>
            <rFont val="Tahoma"/>
            <family val="2"/>
          </rPr>
          <t>Account_Balance_MTD(acctdept: {Map!I423})</t>
        </r>
      </text>
    </comment>
    <comment ref="K333" authorId="0" shapeId="0" xr:uid="{7DD53620-0942-44D2-AADF-AD5AA0F0EB2D}">
      <text>
        <r>
          <rPr>
            <sz val="9"/>
            <color indexed="81"/>
            <rFont val="Tahoma"/>
            <family val="2"/>
          </rPr>
          <t>Account_Balance_MTD(acctdept: {Map!J423})</t>
        </r>
      </text>
    </comment>
    <comment ref="L333" authorId="0" shapeId="0" xr:uid="{51995F3F-E5DA-4618-BB65-2BE860133AEB}">
      <text>
        <r>
          <rPr>
            <sz val="9"/>
            <color indexed="81"/>
            <rFont val="Tahoma"/>
            <family val="2"/>
          </rPr>
          <t>Account_Balance_MTD(acctdept: {Map!K423})</t>
        </r>
      </text>
    </comment>
    <comment ref="M333" authorId="0" shapeId="0" xr:uid="{6EFDAC63-43E9-48FD-B2E0-31B5F4A4D775}">
      <text>
        <r>
          <rPr>
            <sz val="9"/>
            <color indexed="81"/>
            <rFont val="Tahoma"/>
            <family val="2"/>
          </rPr>
          <t>Account_Balance_MTD(acctdept: {Map!L423})</t>
        </r>
      </text>
    </comment>
    <comment ref="D334" authorId="0" shapeId="0" xr:uid="{E181F1F2-FF31-468E-9879-2C3C7BBB6B51}">
      <text>
        <r>
          <rPr>
            <sz val="9"/>
            <color indexed="81"/>
            <rFont val="Tahoma"/>
            <family val="2"/>
          </rPr>
          <t>Account_Balance_MTD(acctdept: {Map!C424})</t>
        </r>
      </text>
    </comment>
    <comment ref="E334" authorId="0" shapeId="0" xr:uid="{FCA0E825-A34B-488F-B4C6-F70855037728}">
      <text>
        <r>
          <rPr>
            <sz val="9"/>
            <color indexed="81"/>
            <rFont val="Tahoma"/>
            <family val="2"/>
          </rPr>
          <t>Account_Balance_MTD(acctdept: {Map!D424})</t>
        </r>
      </text>
    </comment>
    <comment ref="F334" authorId="0" shapeId="0" xr:uid="{15EF2F35-F67B-4C75-AAFD-E4093EBC4364}">
      <text>
        <r>
          <rPr>
            <sz val="9"/>
            <color indexed="81"/>
            <rFont val="Tahoma"/>
            <family val="2"/>
          </rPr>
          <t>Account_Balance_MTD(acctdept: {Map!E424})</t>
        </r>
      </text>
    </comment>
    <comment ref="G334" authorId="0" shapeId="0" xr:uid="{2EB4C51B-846B-4199-B590-6FCEAFF0C4E5}">
      <text>
        <r>
          <rPr>
            <sz val="9"/>
            <color indexed="81"/>
            <rFont val="Tahoma"/>
            <family val="2"/>
          </rPr>
          <t>Account_Balance_MTD(acctdept: {Map!F424})</t>
        </r>
      </text>
    </comment>
    <comment ref="H334" authorId="0" shapeId="0" xr:uid="{F7638EF7-22C1-4A71-AA6B-D1AA721FDE1D}">
      <text>
        <r>
          <rPr>
            <sz val="9"/>
            <color indexed="81"/>
            <rFont val="Tahoma"/>
            <family val="2"/>
          </rPr>
          <t>Account_Balance_MTD(acctdept: {Map!G424})</t>
        </r>
      </text>
    </comment>
    <comment ref="I334" authorId="0" shapeId="0" xr:uid="{9BFCEA84-0786-4D92-B938-18D78EDDF528}">
      <text>
        <r>
          <rPr>
            <sz val="9"/>
            <color indexed="81"/>
            <rFont val="Tahoma"/>
            <family val="2"/>
          </rPr>
          <t>Account_Balance_MTD(acctdept: {Map!H424})</t>
        </r>
      </text>
    </comment>
    <comment ref="J334" authorId="0" shapeId="0" xr:uid="{F1A1400F-6238-497A-AD0C-0B7B4E2C0779}">
      <text>
        <r>
          <rPr>
            <sz val="9"/>
            <color indexed="81"/>
            <rFont val="Tahoma"/>
            <family val="2"/>
          </rPr>
          <t>Account_Balance_MTD(acctdept: {Map!I424})</t>
        </r>
      </text>
    </comment>
    <comment ref="K334" authorId="0" shapeId="0" xr:uid="{D4C54097-0D3D-49FA-BEF7-261C0D66CFD5}">
      <text>
        <r>
          <rPr>
            <sz val="9"/>
            <color indexed="81"/>
            <rFont val="Tahoma"/>
            <family val="2"/>
          </rPr>
          <t>Account_Balance_MTD(acctdept: {Map!J424})</t>
        </r>
      </text>
    </comment>
    <comment ref="L334" authorId="0" shapeId="0" xr:uid="{262D68DC-8200-4E09-A092-19A7636BD117}">
      <text>
        <r>
          <rPr>
            <sz val="9"/>
            <color indexed="81"/>
            <rFont val="Tahoma"/>
            <family val="2"/>
          </rPr>
          <t>Account_Balance_MTD(acctdept: {Map!K424})</t>
        </r>
      </text>
    </comment>
    <comment ref="M334" authorId="0" shapeId="0" xr:uid="{F1D8330E-839B-4618-9395-324D0FA8F743}">
      <text>
        <r>
          <rPr>
            <sz val="9"/>
            <color indexed="81"/>
            <rFont val="Tahoma"/>
            <family val="2"/>
          </rPr>
          <t>Account_Balance_MTD(acctdept: {Map!L424})</t>
        </r>
      </text>
    </comment>
    <comment ref="D335" authorId="0" shapeId="0" xr:uid="{00E2EE79-05D3-42FF-BB69-04C82F88ED65}">
      <text>
        <r>
          <rPr>
            <sz val="9"/>
            <color indexed="81"/>
            <rFont val="Tahoma"/>
            <family val="2"/>
          </rPr>
          <t>Account_Balance_MTD(acctdept: {Map!C425})</t>
        </r>
      </text>
    </comment>
    <comment ref="E335" authorId="0" shapeId="0" xr:uid="{34D7186D-20E8-483D-AB09-FE473F17CD98}">
      <text>
        <r>
          <rPr>
            <sz val="9"/>
            <color indexed="81"/>
            <rFont val="Tahoma"/>
            <family val="2"/>
          </rPr>
          <t>Account_Balance_MTD(acctdept: {Map!D425})</t>
        </r>
      </text>
    </comment>
    <comment ref="F335" authorId="0" shapeId="0" xr:uid="{1371D177-652C-480B-9FDC-FFD45137D6CE}">
      <text>
        <r>
          <rPr>
            <sz val="9"/>
            <color indexed="81"/>
            <rFont val="Tahoma"/>
            <family val="2"/>
          </rPr>
          <t>Account_Balance_MTD(acctdept: {Map!E425})</t>
        </r>
      </text>
    </comment>
    <comment ref="G335" authorId="0" shapeId="0" xr:uid="{4ABDE8D3-A1FC-4DC4-AE92-7137D4549A78}">
      <text>
        <r>
          <rPr>
            <sz val="9"/>
            <color indexed="81"/>
            <rFont val="Tahoma"/>
            <family val="2"/>
          </rPr>
          <t>Account_Balance_MTD(acctdept: {Map!F425})</t>
        </r>
      </text>
    </comment>
    <comment ref="H335" authorId="0" shapeId="0" xr:uid="{DB51535D-46E7-405F-B705-96F22E36FE68}">
      <text>
        <r>
          <rPr>
            <sz val="9"/>
            <color indexed="81"/>
            <rFont val="Tahoma"/>
            <family val="2"/>
          </rPr>
          <t>Account_Balance_MTD(acctdept: {Map!G425})</t>
        </r>
      </text>
    </comment>
    <comment ref="I335" authorId="0" shapeId="0" xr:uid="{A45A9F7E-A821-4A1D-BA54-E7975FA33C57}">
      <text>
        <r>
          <rPr>
            <sz val="9"/>
            <color indexed="81"/>
            <rFont val="Tahoma"/>
            <family val="2"/>
          </rPr>
          <t>Account_Balance_MTD(acctdept: {Map!H425})</t>
        </r>
      </text>
    </comment>
    <comment ref="J335" authorId="0" shapeId="0" xr:uid="{3526E4B8-5E6E-4AA9-85D9-42110015E9EF}">
      <text>
        <r>
          <rPr>
            <sz val="9"/>
            <color indexed="81"/>
            <rFont val="Tahoma"/>
            <family val="2"/>
          </rPr>
          <t>Account_Balance_MTD(acctdept: {Map!I425})</t>
        </r>
      </text>
    </comment>
    <comment ref="K335" authorId="0" shapeId="0" xr:uid="{5B83E777-F45A-411C-8981-4BA299A9A536}">
      <text>
        <r>
          <rPr>
            <sz val="9"/>
            <color indexed="81"/>
            <rFont val="Tahoma"/>
            <family val="2"/>
          </rPr>
          <t>Account_Balance_MTD(acctdept: {Map!J425})</t>
        </r>
      </text>
    </comment>
    <comment ref="L335" authorId="0" shapeId="0" xr:uid="{74BA6B8E-966C-47B2-B950-507307B771B9}">
      <text>
        <r>
          <rPr>
            <sz val="9"/>
            <color indexed="81"/>
            <rFont val="Tahoma"/>
            <family val="2"/>
          </rPr>
          <t>Account_Balance_MTD(acctdept: {Map!K425})</t>
        </r>
      </text>
    </comment>
    <comment ref="M335" authorId="0" shapeId="0" xr:uid="{DE2CA6A3-C129-413F-91FF-15CE3ED16B51}">
      <text>
        <r>
          <rPr>
            <sz val="9"/>
            <color indexed="81"/>
            <rFont val="Tahoma"/>
            <family val="2"/>
          </rPr>
          <t>Account_Balance_MTD(acctdept: {Map!L425})</t>
        </r>
      </text>
    </comment>
    <comment ref="D336" authorId="0" shapeId="0" xr:uid="{27BBEA30-6FB4-44A3-B7D8-2E427692D336}">
      <text>
        <r>
          <rPr>
            <sz val="9"/>
            <color indexed="81"/>
            <rFont val="Tahoma"/>
            <family val="2"/>
          </rPr>
          <t>Account_Balance_MTD(acctdept: {Map!C426})</t>
        </r>
      </text>
    </comment>
    <comment ref="E336" authorId="0" shapeId="0" xr:uid="{EA8B8E3F-5EF5-4A40-9457-B7991E7C7F54}">
      <text>
        <r>
          <rPr>
            <sz val="9"/>
            <color indexed="81"/>
            <rFont val="Tahoma"/>
            <family val="2"/>
          </rPr>
          <t>Account_Balance_MTD(acctdept: {Map!D426})</t>
        </r>
      </text>
    </comment>
    <comment ref="F336" authorId="0" shapeId="0" xr:uid="{B12126F2-9403-49C4-871A-3BE5EAFC3192}">
      <text>
        <r>
          <rPr>
            <sz val="9"/>
            <color indexed="81"/>
            <rFont val="Tahoma"/>
            <family val="2"/>
          </rPr>
          <t>Account_Balance_MTD(acctdept: {Map!E426})</t>
        </r>
      </text>
    </comment>
    <comment ref="G336" authorId="0" shapeId="0" xr:uid="{2C0348C8-915B-411B-B686-EC3988883CED}">
      <text>
        <r>
          <rPr>
            <sz val="9"/>
            <color indexed="81"/>
            <rFont val="Tahoma"/>
            <family val="2"/>
          </rPr>
          <t>Account_Balance_MTD(acctdept: {Map!F426})</t>
        </r>
      </text>
    </comment>
    <comment ref="H336" authorId="0" shapeId="0" xr:uid="{1637E94F-B686-4453-93F6-3161CF490B8C}">
      <text>
        <r>
          <rPr>
            <sz val="9"/>
            <color indexed="81"/>
            <rFont val="Tahoma"/>
            <family val="2"/>
          </rPr>
          <t>Account_Balance_MTD(acctdept: {Map!G426})</t>
        </r>
      </text>
    </comment>
    <comment ref="I336" authorId="0" shapeId="0" xr:uid="{97EA55B1-1113-455D-8645-74408C993775}">
      <text>
        <r>
          <rPr>
            <sz val="9"/>
            <color indexed="81"/>
            <rFont val="Tahoma"/>
            <family val="2"/>
          </rPr>
          <t>Account_Balance_MTD(acctdept: {Map!H426})</t>
        </r>
      </text>
    </comment>
    <comment ref="J336" authorId="0" shapeId="0" xr:uid="{B95C4034-59E5-4111-8154-F6AFC2B8A319}">
      <text>
        <r>
          <rPr>
            <sz val="9"/>
            <color indexed="81"/>
            <rFont val="Tahoma"/>
            <family val="2"/>
          </rPr>
          <t>Account_Balance_MTD(acctdept: {Map!I426})</t>
        </r>
      </text>
    </comment>
    <comment ref="K336" authorId="0" shapeId="0" xr:uid="{A7AC396D-E973-465C-8794-B8CD76B97ECF}">
      <text>
        <r>
          <rPr>
            <sz val="9"/>
            <color indexed="81"/>
            <rFont val="Tahoma"/>
            <family val="2"/>
          </rPr>
          <t>Account_Balance_MTD(acctdept: {Map!J426})</t>
        </r>
      </text>
    </comment>
    <comment ref="L336" authorId="0" shapeId="0" xr:uid="{3CB772EA-EA34-4116-BF82-F83DE427D8E8}">
      <text>
        <r>
          <rPr>
            <sz val="9"/>
            <color indexed="81"/>
            <rFont val="Tahoma"/>
            <family val="2"/>
          </rPr>
          <t>Account_Balance_MTD(acctdept: {Map!K426})</t>
        </r>
      </text>
    </comment>
    <comment ref="M336" authorId="0" shapeId="0" xr:uid="{2F3615FA-240B-4F26-8CD8-2A6D1DBCAF59}">
      <text>
        <r>
          <rPr>
            <sz val="9"/>
            <color indexed="81"/>
            <rFont val="Tahoma"/>
            <family val="2"/>
          </rPr>
          <t>Account_Balance_MTD(acctdept: {Map!L426})</t>
        </r>
      </text>
    </comment>
    <comment ref="D337" authorId="0" shapeId="0" xr:uid="{B8961886-1390-43A5-961B-F78928DBD469}">
      <text>
        <r>
          <rPr>
            <sz val="9"/>
            <color indexed="81"/>
            <rFont val="Tahoma"/>
            <family val="2"/>
          </rPr>
          <t>Account_Balance_MTD(acctdept: {Map!C427})</t>
        </r>
      </text>
    </comment>
    <comment ref="E337" authorId="0" shapeId="0" xr:uid="{149A753F-8AFF-4580-9069-05B4606A08CB}">
      <text>
        <r>
          <rPr>
            <sz val="9"/>
            <color indexed="81"/>
            <rFont val="Tahoma"/>
            <family val="2"/>
          </rPr>
          <t>Account_Balance_MTD(acctdept: {Map!D427})</t>
        </r>
      </text>
    </comment>
    <comment ref="F337" authorId="0" shapeId="0" xr:uid="{262AC161-CFCF-4D59-BC9A-E6899840CBCD}">
      <text>
        <r>
          <rPr>
            <sz val="9"/>
            <color indexed="81"/>
            <rFont val="Tahoma"/>
            <family val="2"/>
          </rPr>
          <t>Account_Balance_MTD(acctdept: {Map!E427})</t>
        </r>
      </text>
    </comment>
    <comment ref="G337" authorId="0" shapeId="0" xr:uid="{DCE2E561-597C-4AAA-8BF1-04DFD14C8A22}">
      <text>
        <r>
          <rPr>
            <sz val="9"/>
            <color indexed="81"/>
            <rFont val="Tahoma"/>
            <family val="2"/>
          </rPr>
          <t>Account_Balance_MTD(acctdept: {Map!F427})</t>
        </r>
      </text>
    </comment>
    <comment ref="H337" authorId="0" shapeId="0" xr:uid="{93631329-4BF3-449A-BC51-6C6E30DC30F0}">
      <text>
        <r>
          <rPr>
            <sz val="9"/>
            <color indexed="81"/>
            <rFont val="Tahoma"/>
            <family val="2"/>
          </rPr>
          <t>Account_Balance_MTD(acctdept: {Map!G427})</t>
        </r>
      </text>
    </comment>
    <comment ref="I337" authorId="0" shapeId="0" xr:uid="{0A1412CF-74F6-434E-971A-0F4B23CC624B}">
      <text>
        <r>
          <rPr>
            <sz val="9"/>
            <color indexed="81"/>
            <rFont val="Tahoma"/>
            <family val="2"/>
          </rPr>
          <t>Account_Balance_MTD(acctdept: {Map!H427})</t>
        </r>
      </text>
    </comment>
    <comment ref="J337" authorId="0" shapeId="0" xr:uid="{9667C6DD-3563-44B5-B13D-FD16C8142703}">
      <text>
        <r>
          <rPr>
            <sz val="9"/>
            <color indexed="81"/>
            <rFont val="Tahoma"/>
            <family val="2"/>
          </rPr>
          <t>Account_Balance_MTD(acctdept: {Map!I427})</t>
        </r>
      </text>
    </comment>
    <comment ref="K337" authorId="0" shapeId="0" xr:uid="{010C3485-D5AD-4954-BD70-2C146BB19D0B}">
      <text>
        <r>
          <rPr>
            <sz val="9"/>
            <color indexed="81"/>
            <rFont val="Tahoma"/>
            <family val="2"/>
          </rPr>
          <t>Account_Balance_MTD(acctdept: {Map!J427})</t>
        </r>
      </text>
    </comment>
    <comment ref="L337" authorId="0" shapeId="0" xr:uid="{F266A441-6D69-42E1-8213-4555A97E773A}">
      <text>
        <r>
          <rPr>
            <sz val="9"/>
            <color indexed="81"/>
            <rFont val="Tahoma"/>
            <family val="2"/>
          </rPr>
          <t>Account_Balance_MTD(acctdept: {Map!K427})</t>
        </r>
      </text>
    </comment>
    <comment ref="M337" authorId="0" shapeId="0" xr:uid="{749850B6-7C8F-4203-9682-0FB795A03601}">
      <text>
        <r>
          <rPr>
            <sz val="9"/>
            <color indexed="81"/>
            <rFont val="Tahoma"/>
            <family val="2"/>
          </rPr>
          <t>Account_Balance_MTD(acctdept: {Map!L427})</t>
        </r>
      </text>
    </comment>
    <comment ref="D338" authorId="0" shapeId="0" xr:uid="{C0FC75BA-6839-41F5-A456-39C24B67B7F6}">
      <text>
        <r>
          <rPr>
            <sz val="9"/>
            <color indexed="81"/>
            <rFont val="Tahoma"/>
            <family val="2"/>
          </rPr>
          <t>Account_Balance_MTD(acctdept: {Map!C428})</t>
        </r>
      </text>
    </comment>
    <comment ref="E338" authorId="0" shapeId="0" xr:uid="{32B9A358-DF3B-4771-908B-BC6347987EC8}">
      <text>
        <r>
          <rPr>
            <sz val="9"/>
            <color indexed="81"/>
            <rFont val="Tahoma"/>
            <family val="2"/>
          </rPr>
          <t>Account_Balance_MTD(acctdept: {Map!D428})</t>
        </r>
      </text>
    </comment>
    <comment ref="F338" authorId="0" shapeId="0" xr:uid="{E5AF3C3B-CCA3-40A5-966F-991D74A9551C}">
      <text>
        <r>
          <rPr>
            <sz val="9"/>
            <color indexed="81"/>
            <rFont val="Tahoma"/>
            <family val="2"/>
          </rPr>
          <t>Account_Balance_MTD(acctdept: {Map!E428})</t>
        </r>
      </text>
    </comment>
    <comment ref="G338" authorId="0" shapeId="0" xr:uid="{E2D03092-CF57-4E7E-AFEA-21E0CBC428CD}">
      <text>
        <r>
          <rPr>
            <sz val="9"/>
            <color indexed="81"/>
            <rFont val="Tahoma"/>
            <family val="2"/>
          </rPr>
          <t>Account_Balance_MTD(acctdept: {Map!F428})</t>
        </r>
      </text>
    </comment>
    <comment ref="H338" authorId="0" shapeId="0" xr:uid="{FD056F88-9511-47D8-B33F-7AAF883ED49B}">
      <text>
        <r>
          <rPr>
            <sz val="9"/>
            <color indexed="81"/>
            <rFont val="Tahoma"/>
            <family val="2"/>
          </rPr>
          <t>Account_Balance_MTD(acctdept: {Map!G428})</t>
        </r>
      </text>
    </comment>
    <comment ref="I338" authorId="0" shapeId="0" xr:uid="{6057FA06-EA76-40E1-A296-E21BEE100420}">
      <text>
        <r>
          <rPr>
            <sz val="9"/>
            <color indexed="81"/>
            <rFont val="Tahoma"/>
            <family val="2"/>
          </rPr>
          <t>Account_Balance_MTD(acctdept: {Map!H428})</t>
        </r>
      </text>
    </comment>
    <comment ref="J338" authorId="0" shapeId="0" xr:uid="{DAAD0CB6-A142-481E-AE34-5721A7FA0C3C}">
      <text>
        <r>
          <rPr>
            <sz val="9"/>
            <color indexed="81"/>
            <rFont val="Tahoma"/>
            <family val="2"/>
          </rPr>
          <t>Account_Balance_MTD(acctdept: {Map!I428})</t>
        </r>
      </text>
    </comment>
    <comment ref="K338" authorId="0" shapeId="0" xr:uid="{CE3033C7-7C86-49D7-92C3-14FB1AB83323}">
      <text>
        <r>
          <rPr>
            <sz val="9"/>
            <color indexed="81"/>
            <rFont val="Tahoma"/>
            <family val="2"/>
          </rPr>
          <t>Account_Balance_MTD(acctdept: {Map!J428})</t>
        </r>
      </text>
    </comment>
    <comment ref="L338" authorId="0" shapeId="0" xr:uid="{5C9C378D-128C-45E0-A694-2FA41213F1C2}">
      <text>
        <r>
          <rPr>
            <sz val="9"/>
            <color indexed="81"/>
            <rFont val="Tahoma"/>
            <family val="2"/>
          </rPr>
          <t>Account_Balance_MTD(acctdept: {Map!K428})</t>
        </r>
      </text>
    </comment>
    <comment ref="M338" authorId="0" shapeId="0" xr:uid="{64894F19-C6CD-46E7-AC03-1309EAF44EFC}">
      <text>
        <r>
          <rPr>
            <sz val="9"/>
            <color indexed="81"/>
            <rFont val="Tahoma"/>
            <family val="2"/>
          </rPr>
          <t>Account_Balance_MTD(acctdept: {Map!L428})</t>
        </r>
      </text>
    </comment>
    <comment ref="D339" authorId="0" shapeId="0" xr:uid="{912D6BA6-5977-49D1-942E-2A7999EC3FA4}">
      <text>
        <r>
          <rPr>
            <sz val="9"/>
            <color indexed="81"/>
            <rFont val="Tahoma"/>
            <family val="2"/>
          </rPr>
          <t>Account_Balance_MTD(acctdept: {Map!C429})</t>
        </r>
      </text>
    </comment>
    <comment ref="E339" authorId="0" shapeId="0" xr:uid="{0DA9CC53-5FE8-47E8-9CAA-1682D257D3C3}">
      <text>
        <r>
          <rPr>
            <sz val="9"/>
            <color indexed="81"/>
            <rFont val="Tahoma"/>
            <family val="2"/>
          </rPr>
          <t>Account_Balance_MTD(acctdept: {Map!D429})</t>
        </r>
      </text>
    </comment>
    <comment ref="F339" authorId="0" shapeId="0" xr:uid="{FF338803-C8D4-4F06-9727-EDBF7E81AD88}">
      <text>
        <r>
          <rPr>
            <sz val="9"/>
            <color indexed="81"/>
            <rFont val="Tahoma"/>
            <family val="2"/>
          </rPr>
          <t>Account_Balance_MTD(acctdept: {Map!E429})</t>
        </r>
      </text>
    </comment>
    <comment ref="G339" authorId="0" shapeId="0" xr:uid="{DF612BF1-8B64-4C4E-B6B7-F93B0ABCA828}">
      <text>
        <r>
          <rPr>
            <sz val="9"/>
            <color indexed="81"/>
            <rFont val="Tahoma"/>
            <family val="2"/>
          </rPr>
          <t>Account_Balance_MTD(acctdept: {Map!F429})</t>
        </r>
      </text>
    </comment>
    <comment ref="H339" authorId="0" shapeId="0" xr:uid="{82ECEC60-15EB-442D-B758-16F8A1607597}">
      <text>
        <r>
          <rPr>
            <sz val="9"/>
            <color indexed="81"/>
            <rFont val="Tahoma"/>
            <family val="2"/>
          </rPr>
          <t>Account_Balance_MTD(acctdept: {Map!G429})</t>
        </r>
      </text>
    </comment>
    <comment ref="I339" authorId="0" shapeId="0" xr:uid="{431658A9-4AC6-472F-915A-126257B59649}">
      <text>
        <r>
          <rPr>
            <sz val="9"/>
            <color indexed="81"/>
            <rFont val="Tahoma"/>
            <family val="2"/>
          </rPr>
          <t>Account_Balance_MTD(acctdept: {Map!H429})</t>
        </r>
      </text>
    </comment>
    <comment ref="J339" authorId="0" shapeId="0" xr:uid="{7B437E7F-5691-423E-B6DD-8C45C590DA33}">
      <text>
        <r>
          <rPr>
            <sz val="9"/>
            <color indexed="81"/>
            <rFont val="Tahoma"/>
            <family val="2"/>
          </rPr>
          <t>Account_Balance_MTD(acctdept: {Map!I429})</t>
        </r>
      </text>
    </comment>
    <comment ref="K339" authorId="0" shapeId="0" xr:uid="{1C95CAD9-5959-4077-B5E7-04B5293759C5}">
      <text>
        <r>
          <rPr>
            <sz val="9"/>
            <color indexed="81"/>
            <rFont val="Tahoma"/>
            <family val="2"/>
          </rPr>
          <t>Account_Balance_MTD(acctdept: {Map!J429})</t>
        </r>
      </text>
    </comment>
    <comment ref="L339" authorId="0" shapeId="0" xr:uid="{CD03D406-9423-40A0-A2B4-ABC39BC9E892}">
      <text>
        <r>
          <rPr>
            <sz val="9"/>
            <color indexed="81"/>
            <rFont val="Tahoma"/>
            <family val="2"/>
          </rPr>
          <t>Account_Balance_MTD(acctdept: {Map!K429})</t>
        </r>
      </text>
    </comment>
    <comment ref="M339" authorId="0" shapeId="0" xr:uid="{28015BD9-FAC5-47FB-9E52-D4B3737B32EE}">
      <text>
        <r>
          <rPr>
            <sz val="9"/>
            <color indexed="81"/>
            <rFont val="Tahoma"/>
            <family val="2"/>
          </rPr>
          <t>Account_Balance_MTD(acctdept: {Map!L429})</t>
        </r>
      </text>
    </comment>
    <comment ref="D340" authorId="0" shapeId="0" xr:uid="{24FDEA6C-D7D5-437E-B827-0624A049EEFB}">
      <text>
        <r>
          <rPr>
            <sz val="9"/>
            <color indexed="81"/>
            <rFont val="Tahoma"/>
            <family val="2"/>
          </rPr>
          <t>Account_Balance_MTD(acctdept: {Map!C430})</t>
        </r>
      </text>
    </comment>
    <comment ref="E340" authorId="0" shapeId="0" xr:uid="{09044A8D-84D4-4495-BFB1-F1C9E8ADD945}">
      <text>
        <r>
          <rPr>
            <sz val="9"/>
            <color indexed="81"/>
            <rFont val="Tahoma"/>
            <family val="2"/>
          </rPr>
          <t>Account_Balance_MTD(acctdept: {Map!D430})</t>
        </r>
      </text>
    </comment>
    <comment ref="F340" authorId="0" shapeId="0" xr:uid="{7925DAF1-097F-4274-95D8-3FE7686B5F8B}">
      <text>
        <r>
          <rPr>
            <sz val="9"/>
            <color indexed="81"/>
            <rFont val="Tahoma"/>
            <family val="2"/>
          </rPr>
          <t>Account_Balance_MTD(acctdept: {Map!E430})</t>
        </r>
      </text>
    </comment>
    <comment ref="G340" authorId="0" shapeId="0" xr:uid="{428FA1A5-48BE-40B8-A4CF-27B8425A47F6}">
      <text>
        <r>
          <rPr>
            <sz val="9"/>
            <color indexed="81"/>
            <rFont val="Tahoma"/>
            <family val="2"/>
          </rPr>
          <t>Account_Balance_MTD(acctdept: {Map!F430})</t>
        </r>
      </text>
    </comment>
    <comment ref="H340" authorId="0" shapeId="0" xr:uid="{E2C018F2-0E1E-4821-AAE1-EE00F39FA99E}">
      <text>
        <r>
          <rPr>
            <sz val="9"/>
            <color indexed="81"/>
            <rFont val="Tahoma"/>
            <family val="2"/>
          </rPr>
          <t>Account_Balance_MTD(acctdept: {Map!G430})</t>
        </r>
      </text>
    </comment>
    <comment ref="I340" authorId="0" shapeId="0" xr:uid="{F4B87A9F-82E8-4705-8A1B-8DABFF658D9D}">
      <text>
        <r>
          <rPr>
            <sz val="9"/>
            <color indexed="81"/>
            <rFont val="Tahoma"/>
            <family val="2"/>
          </rPr>
          <t>Account_Balance_MTD(acctdept: {Map!H430})</t>
        </r>
      </text>
    </comment>
    <comment ref="J340" authorId="0" shapeId="0" xr:uid="{2C5BB18B-E25E-435E-B2BA-0057E7C230C5}">
      <text>
        <r>
          <rPr>
            <sz val="9"/>
            <color indexed="81"/>
            <rFont val="Tahoma"/>
            <family val="2"/>
          </rPr>
          <t>Account_Balance_MTD(acctdept: {Map!I430})</t>
        </r>
      </text>
    </comment>
    <comment ref="K340" authorId="0" shapeId="0" xr:uid="{8F293C5B-C96C-4EFC-830F-072FAF99A9E9}">
      <text>
        <r>
          <rPr>
            <sz val="9"/>
            <color indexed="81"/>
            <rFont val="Tahoma"/>
            <family val="2"/>
          </rPr>
          <t>Account_Balance_MTD(acctdept: {Map!J430})</t>
        </r>
      </text>
    </comment>
    <comment ref="L340" authorId="0" shapeId="0" xr:uid="{E8B27911-2027-489E-89F0-9155C7795A67}">
      <text>
        <r>
          <rPr>
            <sz val="9"/>
            <color indexed="81"/>
            <rFont val="Tahoma"/>
            <family val="2"/>
          </rPr>
          <t>Account_Balance_MTD(acctdept: {Map!K430})</t>
        </r>
      </text>
    </comment>
    <comment ref="M340" authorId="0" shapeId="0" xr:uid="{97AD0DBF-F697-40EC-A85A-FDEBC9DC1569}">
      <text>
        <r>
          <rPr>
            <sz val="9"/>
            <color indexed="81"/>
            <rFont val="Tahoma"/>
            <family val="2"/>
          </rPr>
          <t>Account_Balance_MTD(acctdept: {Map!L430})</t>
        </r>
      </text>
    </comment>
    <comment ref="D341" authorId="0" shapeId="0" xr:uid="{34A7A408-4590-443A-8AB5-37EA4344D40F}">
      <text>
        <r>
          <rPr>
            <sz val="9"/>
            <color indexed="81"/>
            <rFont val="Tahoma"/>
            <family val="2"/>
          </rPr>
          <t>Account_Balance_MTD(acctdept: {Map!C431})</t>
        </r>
      </text>
    </comment>
    <comment ref="E341" authorId="0" shapeId="0" xr:uid="{130755C4-B627-49E9-8419-A516914B82F0}">
      <text>
        <r>
          <rPr>
            <sz val="9"/>
            <color indexed="81"/>
            <rFont val="Tahoma"/>
            <family val="2"/>
          </rPr>
          <t>Account_Balance_MTD(acctdept: {Map!D431})</t>
        </r>
      </text>
    </comment>
    <comment ref="F341" authorId="0" shapeId="0" xr:uid="{D13DBB74-78D2-413D-98F1-10AA3FC13AFD}">
      <text>
        <r>
          <rPr>
            <sz val="9"/>
            <color indexed="81"/>
            <rFont val="Tahoma"/>
            <family val="2"/>
          </rPr>
          <t>Account_Balance_MTD(acctdept: {Map!E431})</t>
        </r>
      </text>
    </comment>
    <comment ref="G341" authorId="0" shapeId="0" xr:uid="{B5BC5365-C69C-4930-8632-4D9171F93C5A}">
      <text>
        <r>
          <rPr>
            <sz val="9"/>
            <color indexed="81"/>
            <rFont val="Tahoma"/>
            <family val="2"/>
          </rPr>
          <t>Account_Balance_MTD(acctdept: {Map!F431})</t>
        </r>
      </text>
    </comment>
    <comment ref="H341" authorId="0" shapeId="0" xr:uid="{C50250A4-5910-4EDC-80C0-BC0B293338D8}">
      <text>
        <r>
          <rPr>
            <sz val="9"/>
            <color indexed="81"/>
            <rFont val="Tahoma"/>
            <family val="2"/>
          </rPr>
          <t>Account_Balance_MTD(acctdept: {Map!G431})</t>
        </r>
      </text>
    </comment>
    <comment ref="I341" authorId="0" shapeId="0" xr:uid="{AA4BD115-4F30-46B4-A682-A74104D36B6F}">
      <text>
        <r>
          <rPr>
            <sz val="9"/>
            <color indexed="81"/>
            <rFont val="Tahoma"/>
            <family val="2"/>
          </rPr>
          <t>Account_Balance_MTD(acctdept: {Map!H431})</t>
        </r>
      </text>
    </comment>
    <comment ref="J341" authorId="0" shapeId="0" xr:uid="{7FEB0BEF-D0E4-4173-8EC6-0B52403FAA19}">
      <text>
        <r>
          <rPr>
            <sz val="9"/>
            <color indexed="81"/>
            <rFont val="Tahoma"/>
            <family val="2"/>
          </rPr>
          <t>Account_Balance_MTD(acctdept: {Map!I431})</t>
        </r>
      </text>
    </comment>
    <comment ref="K341" authorId="0" shapeId="0" xr:uid="{8A9DD7FC-BB66-498A-9FED-1F7674F4D465}">
      <text>
        <r>
          <rPr>
            <sz val="9"/>
            <color indexed="81"/>
            <rFont val="Tahoma"/>
            <family val="2"/>
          </rPr>
          <t>Account_Balance_MTD(acctdept: {Map!J431})</t>
        </r>
      </text>
    </comment>
    <comment ref="L341" authorId="0" shapeId="0" xr:uid="{E581843F-D20C-466E-ACFA-D74B756F6904}">
      <text>
        <r>
          <rPr>
            <sz val="9"/>
            <color indexed="81"/>
            <rFont val="Tahoma"/>
            <family val="2"/>
          </rPr>
          <t>Account_Balance_MTD(acctdept: {Map!K431})</t>
        </r>
      </text>
    </comment>
    <comment ref="M341" authorId="0" shapeId="0" xr:uid="{AAADBB60-983E-4409-ABDF-DDB723063C63}">
      <text>
        <r>
          <rPr>
            <sz val="9"/>
            <color indexed="81"/>
            <rFont val="Tahoma"/>
            <family val="2"/>
          </rPr>
          <t>Account_Balance_MTD(acctdept: {Map!L431})</t>
        </r>
      </text>
    </comment>
    <comment ref="D342" authorId="0" shapeId="0" xr:uid="{16999D27-5E65-49FF-85AF-A77B88A8D0AD}">
      <text>
        <r>
          <rPr>
            <sz val="9"/>
            <color indexed="81"/>
            <rFont val="Tahoma"/>
            <family val="2"/>
          </rPr>
          <t>Account_Balance_MTD(acctdept: {Map!C432})</t>
        </r>
      </text>
    </comment>
    <comment ref="E342" authorId="0" shapeId="0" xr:uid="{CF752A66-1B32-4B41-ABE4-6CD56174FE39}">
      <text>
        <r>
          <rPr>
            <sz val="9"/>
            <color indexed="81"/>
            <rFont val="Tahoma"/>
            <family val="2"/>
          </rPr>
          <t>Account_Balance_MTD(acctdept: {Map!D432})</t>
        </r>
      </text>
    </comment>
    <comment ref="F342" authorId="0" shapeId="0" xr:uid="{FCE7FFD3-AFB3-4BB3-814A-95CD90578B2A}">
      <text>
        <r>
          <rPr>
            <sz val="9"/>
            <color indexed="81"/>
            <rFont val="Tahoma"/>
            <family val="2"/>
          </rPr>
          <t>Account_Balance_MTD(acctdept: {Map!E432})</t>
        </r>
      </text>
    </comment>
    <comment ref="G342" authorId="0" shapeId="0" xr:uid="{B33C296E-3BD4-4EF2-BFFB-A1FDBE59E39A}">
      <text>
        <r>
          <rPr>
            <sz val="9"/>
            <color indexed="81"/>
            <rFont val="Tahoma"/>
            <family val="2"/>
          </rPr>
          <t>Account_Balance_MTD(acctdept: {Map!F432})</t>
        </r>
      </text>
    </comment>
    <comment ref="H342" authorId="0" shapeId="0" xr:uid="{20C3D519-9B40-4020-9B7E-2CD917380EC4}">
      <text>
        <r>
          <rPr>
            <sz val="9"/>
            <color indexed="81"/>
            <rFont val="Tahoma"/>
            <family val="2"/>
          </rPr>
          <t>Account_Balance_MTD(acctdept: {Map!G432})</t>
        </r>
      </text>
    </comment>
    <comment ref="I342" authorId="0" shapeId="0" xr:uid="{4A32EF60-7B61-4C91-8F73-866E01C899A0}">
      <text>
        <r>
          <rPr>
            <sz val="9"/>
            <color indexed="81"/>
            <rFont val="Tahoma"/>
            <family val="2"/>
          </rPr>
          <t>Account_Balance_MTD(acctdept: {Map!H432})</t>
        </r>
      </text>
    </comment>
    <comment ref="J342" authorId="0" shapeId="0" xr:uid="{DEA5D4C0-BEE6-4F40-A766-DE1D63B421BE}">
      <text>
        <r>
          <rPr>
            <sz val="9"/>
            <color indexed="81"/>
            <rFont val="Tahoma"/>
            <family val="2"/>
          </rPr>
          <t>Account_Balance_MTD(acctdept: {Map!I432})</t>
        </r>
      </text>
    </comment>
    <comment ref="K342" authorId="0" shapeId="0" xr:uid="{404B813F-E35C-4F2A-85E0-01A36FBEEF93}">
      <text>
        <r>
          <rPr>
            <sz val="9"/>
            <color indexed="81"/>
            <rFont val="Tahoma"/>
            <family val="2"/>
          </rPr>
          <t>Account_Balance_MTD(acctdept: {Map!J432})</t>
        </r>
      </text>
    </comment>
    <comment ref="L342" authorId="0" shapeId="0" xr:uid="{CD5D7ECA-07C3-4F0F-8EEF-372900AD5E9D}">
      <text>
        <r>
          <rPr>
            <sz val="9"/>
            <color indexed="81"/>
            <rFont val="Tahoma"/>
            <family val="2"/>
          </rPr>
          <t>Account_Balance_MTD(acctdept: {Map!K432})</t>
        </r>
      </text>
    </comment>
    <comment ref="M342" authorId="0" shapeId="0" xr:uid="{B428F465-F0A0-43C4-ACBD-5F2716EC636B}">
      <text>
        <r>
          <rPr>
            <sz val="9"/>
            <color indexed="81"/>
            <rFont val="Tahoma"/>
            <family val="2"/>
          </rPr>
          <t>Account_Balance_MTD(acctdept: {Map!L432})</t>
        </r>
      </text>
    </comment>
    <comment ref="D343" authorId="0" shapeId="0" xr:uid="{30A4BE3C-6934-4842-ACCF-E926FF819B03}">
      <text>
        <r>
          <rPr>
            <sz val="9"/>
            <color indexed="81"/>
            <rFont val="Tahoma"/>
            <family val="2"/>
          </rPr>
          <t>Account_Balance_MTD(acctdept: {Map!C433})</t>
        </r>
      </text>
    </comment>
    <comment ref="E343" authorId="0" shapeId="0" xr:uid="{EF173F4F-2838-4F7B-BD97-EDABEE760589}">
      <text>
        <r>
          <rPr>
            <sz val="9"/>
            <color indexed="81"/>
            <rFont val="Tahoma"/>
            <family val="2"/>
          </rPr>
          <t>Account_Balance_MTD(acctdept: {Map!D433})</t>
        </r>
      </text>
    </comment>
    <comment ref="F343" authorId="0" shapeId="0" xr:uid="{01932524-2DDB-4DAC-B4A0-BD9CB67EA5A4}">
      <text>
        <r>
          <rPr>
            <sz val="9"/>
            <color indexed="81"/>
            <rFont val="Tahoma"/>
            <family val="2"/>
          </rPr>
          <t>Account_Balance_MTD(acctdept: {Map!E433})</t>
        </r>
      </text>
    </comment>
    <comment ref="G343" authorId="0" shapeId="0" xr:uid="{B4A3B329-1596-43C7-9382-5E339CB55F85}">
      <text>
        <r>
          <rPr>
            <sz val="9"/>
            <color indexed="81"/>
            <rFont val="Tahoma"/>
            <family val="2"/>
          </rPr>
          <t>Account_Balance_MTD(acctdept: {Map!F433})</t>
        </r>
      </text>
    </comment>
    <comment ref="H343" authorId="0" shapeId="0" xr:uid="{B148893D-E1BA-453E-BBD3-CAE9998621FD}">
      <text>
        <r>
          <rPr>
            <sz val="9"/>
            <color indexed="81"/>
            <rFont val="Tahoma"/>
            <family val="2"/>
          </rPr>
          <t>Account_Balance_MTD(acctdept: {Map!G433})</t>
        </r>
      </text>
    </comment>
    <comment ref="I343" authorId="0" shapeId="0" xr:uid="{27F2135C-B850-4CB5-8719-B87AE5B1F934}">
      <text>
        <r>
          <rPr>
            <sz val="9"/>
            <color indexed="81"/>
            <rFont val="Tahoma"/>
            <family val="2"/>
          </rPr>
          <t>Account_Balance_MTD(acctdept: {Map!H433})</t>
        </r>
      </text>
    </comment>
    <comment ref="J343" authorId="0" shapeId="0" xr:uid="{7E350112-9B96-42CA-9B19-0EA6ED5BD2DB}">
      <text>
        <r>
          <rPr>
            <sz val="9"/>
            <color indexed="81"/>
            <rFont val="Tahoma"/>
            <family val="2"/>
          </rPr>
          <t>Account_Balance_MTD(acctdept: {Map!I433})</t>
        </r>
      </text>
    </comment>
    <comment ref="K343" authorId="0" shapeId="0" xr:uid="{5FEBDCE4-4DAB-4024-AF41-DD4DD37C9423}">
      <text>
        <r>
          <rPr>
            <sz val="9"/>
            <color indexed="81"/>
            <rFont val="Tahoma"/>
            <family val="2"/>
          </rPr>
          <t>Account_Balance_MTD(acctdept: {Map!J433})</t>
        </r>
      </text>
    </comment>
    <comment ref="L343" authorId="0" shapeId="0" xr:uid="{F645563B-52FB-4D58-B3C7-E7C8069481B2}">
      <text>
        <r>
          <rPr>
            <sz val="9"/>
            <color indexed="81"/>
            <rFont val="Tahoma"/>
            <family val="2"/>
          </rPr>
          <t>Account_Balance_MTD(acctdept: {Map!K433})</t>
        </r>
      </text>
    </comment>
    <comment ref="M343" authorId="0" shapeId="0" xr:uid="{159A8E3E-ACB3-483D-8250-2CA0A775CF57}">
      <text>
        <r>
          <rPr>
            <sz val="9"/>
            <color indexed="81"/>
            <rFont val="Tahoma"/>
            <family val="2"/>
          </rPr>
          <t>Account_Balance_MTD(acctdept: {Map!L433})</t>
        </r>
      </text>
    </comment>
    <comment ref="D344" authorId="0" shapeId="0" xr:uid="{20296591-FCF4-4AEF-8324-A3CB58F0A19B}">
      <text>
        <r>
          <rPr>
            <sz val="9"/>
            <color indexed="81"/>
            <rFont val="Tahoma"/>
            <family val="2"/>
          </rPr>
          <t>Account_Balance_MTD(acctdept: {Map!C434})</t>
        </r>
      </text>
    </comment>
    <comment ref="E344" authorId="0" shapeId="0" xr:uid="{7F63C29F-D805-48C2-AC46-68A580E703A5}">
      <text>
        <r>
          <rPr>
            <sz val="9"/>
            <color indexed="81"/>
            <rFont val="Tahoma"/>
            <family val="2"/>
          </rPr>
          <t>Account_Balance_MTD(acctdept: {Map!D434})</t>
        </r>
      </text>
    </comment>
    <comment ref="F344" authorId="0" shapeId="0" xr:uid="{1DCAA073-E117-450C-BF77-5537DCFC1231}">
      <text>
        <r>
          <rPr>
            <sz val="9"/>
            <color indexed="81"/>
            <rFont val="Tahoma"/>
            <family val="2"/>
          </rPr>
          <t>Account_Balance_MTD(acctdept: {Map!E434})</t>
        </r>
      </text>
    </comment>
    <comment ref="G344" authorId="0" shapeId="0" xr:uid="{6EF7039E-753A-4A7B-AC1C-A7B71C6A8E68}">
      <text>
        <r>
          <rPr>
            <sz val="9"/>
            <color indexed="81"/>
            <rFont val="Tahoma"/>
            <family val="2"/>
          </rPr>
          <t>Account_Balance_MTD(acctdept: {Map!F434})</t>
        </r>
      </text>
    </comment>
    <comment ref="H344" authorId="0" shapeId="0" xr:uid="{D4FDF353-9DD3-4912-9DDD-D6D37A6F4E7F}">
      <text>
        <r>
          <rPr>
            <sz val="9"/>
            <color indexed="81"/>
            <rFont val="Tahoma"/>
            <family val="2"/>
          </rPr>
          <t>Account_Balance_MTD(acctdept: {Map!G434})</t>
        </r>
      </text>
    </comment>
    <comment ref="I344" authorId="0" shapeId="0" xr:uid="{9EEC499D-0747-4A03-A198-8ABF2BC288BC}">
      <text>
        <r>
          <rPr>
            <sz val="9"/>
            <color indexed="81"/>
            <rFont val="Tahoma"/>
            <family val="2"/>
          </rPr>
          <t>Account_Balance_MTD(acctdept: {Map!H434})</t>
        </r>
      </text>
    </comment>
    <comment ref="J344" authorId="0" shapeId="0" xr:uid="{D1F20939-7F7F-434F-914F-818048299F21}">
      <text>
        <r>
          <rPr>
            <sz val="9"/>
            <color indexed="81"/>
            <rFont val="Tahoma"/>
            <family val="2"/>
          </rPr>
          <t>Account_Balance_MTD(acctdept: {Map!I434})</t>
        </r>
      </text>
    </comment>
    <comment ref="K344" authorId="0" shapeId="0" xr:uid="{7AF5FD98-EA69-4F71-9827-D372B688FD52}">
      <text>
        <r>
          <rPr>
            <sz val="9"/>
            <color indexed="81"/>
            <rFont val="Tahoma"/>
            <family val="2"/>
          </rPr>
          <t>Account_Balance_MTD(acctdept: {Map!J434})</t>
        </r>
      </text>
    </comment>
    <comment ref="L344" authorId="0" shapeId="0" xr:uid="{08E31D14-B1FE-4294-A76C-6A6165B4ECC9}">
      <text>
        <r>
          <rPr>
            <sz val="9"/>
            <color indexed="81"/>
            <rFont val="Tahoma"/>
            <family val="2"/>
          </rPr>
          <t>Account_Balance_MTD(acctdept: {Map!K434})</t>
        </r>
      </text>
    </comment>
    <comment ref="M344" authorId="0" shapeId="0" xr:uid="{EC641D2B-4FFE-4064-9C05-A571B35CF5C7}">
      <text>
        <r>
          <rPr>
            <sz val="9"/>
            <color indexed="81"/>
            <rFont val="Tahoma"/>
            <family val="2"/>
          </rPr>
          <t>Account_Balance_MTD(acctdept: {Map!L434})</t>
        </r>
      </text>
    </comment>
    <comment ref="D345" authorId="0" shapeId="0" xr:uid="{F887C996-752E-49E4-9550-4C3027F052AA}">
      <text>
        <r>
          <rPr>
            <sz val="9"/>
            <color indexed="81"/>
            <rFont val="Tahoma"/>
            <family val="2"/>
          </rPr>
          <t>Account_Balance_MTD(acctdept: {Map!C435})</t>
        </r>
      </text>
    </comment>
    <comment ref="E345" authorId="0" shapeId="0" xr:uid="{58476F83-3E8A-4544-8602-E1C6ED95D423}">
      <text>
        <r>
          <rPr>
            <sz val="9"/>
            <color indexed="81"/>
            <rFont val="Tahoma"/>
            <family val="2"/>
          </rPr>
          <t>Account_Balance_MTD(acctdept: {Map!D435})</t>
        </r>
      </text>
    </comment>
    <comment ref="F345" authorId="0" shapeId="0" xr:uid="{5790879D-03EA-4663-85D8-0DF6D10637EE}">
      <text>
        <r>
          <rPr>
            <sz val="9"/>
            <color indexed="81"/>
            <rFont val="Tahoma"/>
            <family val="2"/>
          </rPr>
          <t>Account_Balance_MTD(acctdept: {Map!E435})</t>
        </r>
      </text>
    </comment>
    <comment ref="G345" authorId="0" shapeId="0" xr:uid="{5FF5550A-040B-4DD1-AC5A-6694A207F754}">
      <text>
        <r>
          <rPr>
            <sz val="9"/>
            <color indexed="81"/>
            <rFont val="Tahoma"/>
            <family val="2"/>
          </rPr>
          <t>Account_Balance_MTD(acctdept: {Map!F435})</t>
        </r>
      </text>
    </comment>
    <comment ref="H345" authorId="0" shapeId="0" xr:uid="{823E9246-16C2-4B41-B287-9C550CEDA3C5}">
      <text>
        <r>
          <rPr>
            <sz val="9"/>
            <color indexed="81"/>
            <rFont val="Tahoma"/>
            <family val="2"/>
          </rPr>
          <t>Account_Balance_MTD(acctdept: {Map!G435})</t>
        </r>
      </text>
    </comment>
    <comment ref="I345" authorId="0" shapeId="0" xr:uid="{9FF571C3-9CE3-4338-8422-202C4194A384}">
      <text>
        <r>
          <rPr>
            <sz val="9"/>
            <color indexed="81"/>
            <rFont val="Tahoma"/>
            <family val="2"/>
          </rPr>
          <t>Account_Balance_MTD(acctdept: {Map!H435})</t>
        </r>
      </text>
    </comment>
    <comment ref="J345" authorId="0" shapeId="0" xr:uid="{32264430-ED33-467E-92B1-FE421B610D41}">
      <text>
        <r>
          <rPr>
            <sz val="9"/>
            <color indexed="81"/>
            <rFont val="Tahoma"/>
            <family val="2"/>
          </rPr>
          <t>Account_Balance_MTD(acctdept: {Map!I435})</t>
        </r>
      </text>
    </comment>
    <comment ref="K345" authorId="0" shapeId="0" xr:uid="{848102BC-2970-4EEA-A78A-59CC387C7CF9}">
      <text>
        <r>
          <rPr>
            <sz val="9"/>
            <color indexed="81"/>
            <rFont val="Tahoma"/>
            <family val="2"/>
          </rPr>
          <t>Account_Balance_MTD(acctdept: {Map!J435})</t>
        </r>
      </text>
    </comment>
    <comment ref="L345" authorId="0" shapeId="0" xr:uid="{48EB36BA-468C-48F7-A358-9B7BB061E2A2}">
      <text>
        <r>
          <rPr>
            <sz val="9"/>
            <color indexed="81"/>
            <rFont val="Tahoma"/>
            <family val="2"/>
          </rPr>
          <t>Account_Balance_MTD(acctdept: {Map!K435})</t>
        </r>
      </text>
    </comment>
    <comment ref="M345" authorId="0" shapeId="0" xr:uid="{6EAA99DF-B179-44C5-AFB3-12FB378112EE}">
      <text>
        <r>
          <rPr>
            <sz val="9"/>
            <color indexed="81"/>
            <rFont val="Tahoma"/>
            <family val="2"/>
          </rPr>
          <t>Account_Balance_MTD(acctdept: {Map!L435})</t>
        </r>
      </text>
    </comment>
    <comment ref="D346" authorId="0" shapeId="0" xr:uid="{792EA962-D332-4749-B823-6A180D2DC4BC}">
      <text>
        <r>
          <rPr>
            <sz val="9"/>
            <color indexed="81"/>
            <rFont val="Tahoma"/>
            <family val="2"/>
          </rPr>
          <t>Account_Balance_MTD(acctdept: {Map!C436})</t>
        </r>
      </text>
    </comment>
    <comment ref="E346" authorId="0" shapeId="0" xr:uid="{D8B5A05F-4FBC-4865-B9D4-F3DD4237CF8E}">
      <text>
        <r>
          <rPr>
            <sz val="9"/>
            <color indexed="81"/>
            <rFont val="Tahoma"/>
            <family val="2"/>
          </rPr>
          <t>Account_Balance_MTD(acctdept: {Map!D436})</t>
        </r>
      </text>
    </comment>
    <comment ref="F346" authorId="0" shapeId="0" xr:uid="{B8CB9058-FF3E-469E-9373-A821F3457D0C}">
      <text>
        <r>
          <rPr>
            <sz val="9"/>
            <color indexed="81"/>
            <rFont val="Tahoma"/>
            <family val="2"/>
          </rPr>
          <t>Account_Balance_MTD(acctdept: {Map!E436})</t>
        </r>
      </text>
    </comment>
    <comment ref="G346" authorId="0" shapeId="0" xr:uid="{CC223CFC-DDB6-4B62-9DCA-827B80C086FA}">
      <text>
        <r>
          <rPr>
            <sz val="9"/>
            <color indexed="81"/>
            <rFont val="Tahoma"/>
            <family val="2"/>
          </rPr>
          <t>Account_Balance_MTD(acctdept: {Map!F436})</t>
        </r>
      </text>
    </comment>
    <comment ref="H346" authorId="0" shapeId="0" xr:uid="{965A7D50-3942-469A-A804-AABA62093113}">
      <text>
        <r>
          <rPr>
            <sz val="9"/>
            <color indexed="81"/>
            <rFont val="Tahoma"/>
            <family val="2"/>
          </rPr>
          <t>Account_Balance_MTD(acctdept: {Map!G436})</t>
        </r>
      </text>
    </comment>
    <comment ref="I346" authorId="0" shapeId="0" xr:uid="{2B2F4F3F-9852-4F00-9C24-1EF9B626984B}">
      <text>
        <r>
          <rPr>
            <sz val="9"/>
            <color indexed="81"/>
            <rFont val="Tahoma"/>
            <family val="2"/>
          </rPr>
          <t>Account_Balance_MTD(acctdept: {Map!H436})</t>
        </r>
      </text>
    </comment>
    <comment ref="J346" authorId="0" shapeId="0" xr:uid="{94CF5577-4FB1-4BA2-926E-7F6241D6F17C}">
      <text>
        <r>
          <rPr>
            <sz val="9"/>
            <color indexed="81"/>
            <rFont val="Tahoma"/>
            <family val="2"/>
          </rPr>
          <t>Account_Balance_MTD(acctdept: {Map!I436})</t>
        </r>
      </text>
    </comment>
    <comment ref="K346" authorId="0" shapeId="0" xr:uid="{B827CC54-7C3C-4B7F-A6DF-C63A96C3F987}">
      <text>
        <r>
          <rPr>
            <sz val="9"/>
            <color indexed="81"/>
            <rFont val="Tahoma"/>
            <family val="2"/>
          </rPr>
          <t>Account_Balance_MTD(acctdept: {Map!J436})</t>
        </r>
      </text>
    </comment>
    <comment ref="L346" authorId="0" shapeId="0" xr:uid="{5B9BE057-253F-4F77-993E-A898D865A7A7}">
      <text>
        <r>
          <rPr>
            <sz val="9"/>
            <color indexed="81"/>
            <rFont val="Tahoma"/>
            <family val="2"/>
          </rPr>
          <t>Account_Balance_MTD(acctdept: {Map!K436})</t>
        </r>
      </text>
    </comment>
    <comment ref="M346" authorId="0" shapeId="0" xr:uid="{9C45A273-3690-486C-A07B-1A2C99A5DE75}">
      <text>
        <r>
          <rPr>
            <sz val="9"/>
            <color indexed="81"/>
            <rFont val="Tahoma"/>
            <family val="2"/>
          </rPr>
          <t>Account_Balance_MTD(acctdept: {Map!L436})</t>
        </r>
      </text>
    </comment>
    <comment ref="D347" authorId="0" shapeId="0" xr:uid="{789817C7-F6BF-49C9-B6FA-E7F7EA5CB4A8}">
      <text>
        <r>
          <rPr>
            <sz val="9"/>
            <color indexed="81"/>
            <rFont val="Tahoma"/>
            <family val="2"/>
          </rPr>
          <t>Account_Balance_MTD(acctdept: {Map!C437})</t>
        </r>
      </text>
    </comment>
    <comment ref="E347" authorId="0" shapeId="0" xr:uid="{3B5B0C32-5D29-4468-9B83-3CB7B93FBA61}">
      <text>
        <r>
          <rPr>
            <sz val="9"/>
            <color indexed="81"/>
            <rFont val="Tahoma"/>
            <family val="2"/>
          </rPr>
          <t>Account_Balance_MTD(acctdept: {Map!D437})</t>
        </r>
      </text>
    </comment>
    <comment ref="F347" authorId="0" shapeId="0" xr:uid="{8DBFCF4F-24A2-44A2-9BC3-1B82CB230489}">
      <text>
        <r>
          <rPr>
            <sz val="9"/>
            <color indexed="81"/>
            <rFont val="Tahoma"/>
            <family val="2"/>
          </rPr>
          <t>Account_Balance_MTD(acctdept: {Map!E437})</t>
        </r>
      </text>
    </comment>
    <comment ref="G347" authorId="0" shapeId="0" xr:uid="{26663275-38BB-478D-9400-3AE677A2C70C}">
      <text>
        <r>
          <rPr>
            <sz val="9"/>
            <color indexed="81"/>
            <rFont val="Tahoma"/>
            <family val="2"/>
          </rPr>
          <t>Account_Balance_MTD(acctdept: {Map!F437})</t>
        </r>
      </text>
    </comment>
    <comment ref="H347" authorId="0" shapeId="0" xr:uid="{32ABDC3C-9780-430D-835E-4AA57F44ACA0}">
      <text>
        <r>
          <rPr>
            <sz val="9"/>
            <color indexed="81"/>
            <rFont val="Tahoma"/>
            <family val="2"/>
          </rPr>
          <t>Account_Balance_MTD(acctdept: {Map!G437})</t>
        </r>
      </text>
    </comment>
    <comment ref="I347" authorId="0" shapeId="0" xr:uid="{985F19E9-3B7C-4252-B44B-28E9B5D20496}">
      <text>
        <r>
          <rPr>
            <sz val="9"/>
            <color indexed="81"/>
            <rFont val="Tahoma"/>
            <family val="2"/>
          </rPr>
          <t>Account_Balance_MTD(acctdept: {Map!H437})</t>
        </r>
      </text>
    </comment>
    <comment ref="J347" authorId="0" shapeId="0" xr:uid="{FDF9CF25-E447-46D0-93C3-66BE6EBB6ED6}">
      <text>
        <r>
          <rPr>
            <sz val="9"/>
            <color indexed="81"/>
            <rFont val="Tahoma"/>
            <family val="2"/>
          </rPr>
          <t>Account_Balance_MTD(acctdept: {Map!I437})</t>
        </r>
      </text>
    </comment>
    <comment ref="K347" authorId="0" shapeId="0" xr:uid="{43627AA5-8FAB-41F8-9B4A-E2668AF59864}">
      <text>
        <r>
          <rPr>
            <sz val="9"/>
            <color indexed="81"/>
            <rFont val="Tahoma"/>
            <family val="2"/>
          </rPr>
          <t>Account_Balance_MTD(acctdept: {Map!J437})</t>
        </r>
      </text>
    </comment>
    <comment ref="L347" authorId="0" shapeId="0" xr:uid="{6A3EF74B-792F-4661-ABD5-E1A7A36976B8}">
      <text>
        <r>
          <rPr>
            <sz val="9"/>
            <color indexed="81"/>
            <rFont val="Tahoma"/>
            <family val="2"/>
          </rPr>
          <t>Account_Balance_MTD(acctdept: {Map!K437})</t>
        </r>
      </text>
    </comment>
    <comment ref="M347" authorId="0" shapeId="0" xr:uid="{0EEFB926-2128-4445-BD4D-2F4A77F8EC4E}">
      <text>
        <r>
          <rPr>
            <sz val="9"/>
            <color indexed="81"/>
            <rFont val="Tahoma"/>
            <family val="2"/>
          </rPr>
          <t>Account_Balance_MTD(acctdept: {Map!L437})</t>
        </r>
      </text>
    </comment>
    <comment ref="D348" authorId="0" shapeId="0" xr:uid="{25236D71-0F9D-49A8-AE6B-282ACF97C773}">
      <text>
        <r>
          <rPr>
            <sz val="9"/>
            <color indexed="81"/>
            <rFont val="Tahoma"/>
            <family val="2"/>
          </rPr>
          <t>Account_Balance_MTD(acctdept: {Map!C438})</t>
        </r>
      </text>
    </comment>
    <comment ref="E348" authorId="0" shapeId="0" xr:uid="{3D17BD24-E8BE-4C15-85EC-722273C29666}">
      <text>
        <r>
          <rPr>
            <sz val="9"/>
            <color indexed="81"/>
            <rFont val="Tahoma"/>
            <family val="2"/>
          </rPr>
          <t>Account_Balance_MTD(acctdept: {Map!D438})</t>
        </r>
      </text>
    </comment>
    <comment ref="F348" authorId="0" shapeId="0" xr:uid="{3330C8D8-B15C-4E75-BAA7-26B1666139B4}">
      <text>
        <r>
          <rPr>
            <sz val="9"/>
            <color indexed="81"/>
            <rFont val="Tahoma"/>
            <family val="2"/>
          </rPr>
          <t>Account_Balance_MTD(acctdept: {Map!E438})</t>
        </r>
      </text>
    </comment>
    <comment ref="G348" authorId="0" shapeId="0" xr:uid="{62065B9D-EDBD-45DD-AB2B-96C8878FF860}">
      <text>
        <r>
          <rPr>
            <sz val="9"/>
            <color indexed="81"/>
            <rFont val="Tahoma"/>
            <family val="2"/>
          </rPr>
          <t>Account_Balance_MTD(acctdept: {Map!F438})</t>
        </r>
      </text>
    </comment>
    <comment ref="H348" authorId="0" shapeId="0" xr:uid="{A112A93D-3DD9-4E3F-B9E5-DBB810512209}">
      <text>
        <r>
          <rPr>
            <sz val="9"/>
            <color indexed="81"/>
            <rFont val="Tahoma"/>
            <family val="2"/>
          </rPr>
          <t>Account_Balance_MTD(acctdept: {Map!G438})</t>
        </r>
      </text>
    </comment>
    <comment ref="I348" authorId="0" shapeId="0" xr:uid="{463CD97B-DFDD-4E44-8526-001B10868134}">
      <text>
        <r>
          <rPr>
            <sz val="9"/>
            <color indexed="81"/>
            <rFont val="Tahoma"/>
            <family val="2"/>
          </rPr>
          <t>Account_Balance_MTD(acctdept: {Map!H438})</t>
        </r>
      </text>
    </comment>
    <comment ref="J348" authorId="0" shapeId="0" xr:uid="{7A88532A-9902-4AE9-8086-E738FDC0B214}">
      <text>
        <r>
          <rPr>
            <sz val="9"/>
            <color indexed="81"/>
            <rFont val="Tahoma"/>
            <family val="2"/>
          </rPr>
          <t>Account_Balance_MTD(acctdept: {Map!I438})</t>
        </r>
      </text>
    </comment>
    <comment ref="K348" authorId="0" shapeId="0" xr:uid="{A3B610E9-F2EB-49D2-8852-9B0C36F44A0E}">
      <text>
        <r>
          <rPr>
            <sz val="9"/>
            <color indexed="81"/>
            <rFont val="Tahoma"/>
            <family val="2"/>
          </rPr>
          <t>Account_Balance_MTD(acctdept: {Map!J438})</t>
        </r>
      </text>
    </comment>
    <comment ref="L348" authorId="0" shapeId="0" xr:uid="{053BB0BB-2AEB-4C3B-AC21-D6150E08290D}">
      <text>
        <r>
          <rPr>
            <sz val="9"/>
            <color indexed="81"/>
            <rFont val="Tahoma"/>
            <family val="2"/>
          </rPr>
          <t>Account_Balance_MTD(acctdept: {Map!K438})</t>
        </r>
      </text>
    </comment>
    <comment ref="M348" authorId="0" shapeId="0" xr:uid="{4F681EEF-A0D3-478E-89F1-3C7358372B8B}">
      <text>
        <r>
          <rPr>
            <sz val="9"/>
            <color indexed="81"/>
            <rFont val="Tahoma"/>
            <family val="2"/>
          </rPr>
          <t>Account_Balance_MTD(acctdept: {Map!L438})</t>
        </r>
      </text>
    </comment>
    <comment ref="D349" authorId="0" shapeId="0" xr:uid="{47360E60-C301-4E04-9A85-7D9D54EA307B}">
      <text>
        <r>
          <rPr>
            <sz val="9"/>
            <color indexed="81"/>
            <rFont val="Tahoma"/>
            <family val="2"/>
          </rPr>
          <t>Account_Balance_MTD(acctdept: {Map!C439})</t>
        </r>
      </text>
    </comment>
    <comment ref="E349" authorId="0" shapeId="0" xr:uid="{176426BE-9303-451B-B311-CDB686DA2E63}">
      <text>
        <r>
          <rPr>
            <sz val="9"/>
            <color indexed="81"/>
            <rFont val="Tahoma"/>
            <family val="2"/>
          </rPr>
          <t>Account_Balance_MTD(acctdept: {Map!D439})</t>
        </r>
      </text>
    </comment>
    <comment ref="F349" authorId="0" shapeId="0" xr:uid="{E0F0E7FC-168F-4BFD-A21D-3D1F745B8052}">
      <text>
        <r>
          <rPr>
            <sz val="9"/>
            <color indexed="81"/>
            <rFont val="Tahoma"/>
            <family val="2"/>
          </rPr>
          <t>Account_Balance_MTD(acctdept: {Map!E439})</t>
        </r>
      </text>
    </comment>
    <comment ref="G349" authorId="0" shapeId="0" xr:uid="{AED43C07-6EE2-4FF5-A5E6-AA449EB17E1F}">
      <text>
        <r>
          <rPr>
            <sz val="9"/>
            <color indexed="81"/>
            <rFont val="Tahoma"/>
            <family val="2"/>
          </rPr>
          <t>Account_Balance_MTD(acctdept: {Map!F439})</t>
        </r>
      </text>
    </comment>
    <comment ref="H349" authorId="0" shapeId="0" xr:uid="{8E528B4B-3D21-4FD1-A9B5-603BF24DAD01}">
      <text>
        <r>
          <rPr>
            <sz val="9"/>
            <color indexed="81"/>
            <rFont val="Tahoma"/>
            <family val="2"/>
          </rPr>
          <t>Account_Balance_MTD(acctdept: {Map!G439})</t>
        </r>
      </text>
    </comment>
    <comment ref="I349" authorId="0" shapeId="0" xr:uid="{FA5C97E6-67FC-4EB6-B73A-0479446D22C0}">
      <text>
        <r>
          <rPr>
            <sz val="9"/>
            <color indexed="81"/>
            <rFont val="Tahoma"/>
            <family val="2"/>
          </rPr>
          <t>Account_Balance_MTD(acctdept: {Map!H439})</t>
        </r>
      </text>
    </comment>
    <comment ref="J349" authorId="0" shapeId="0" xr:uid="{5D508D0F-F45B-49E2-8712-B6BF8FEEE83B}">
      <text>
        <r>
          <rPr>
            <sz val="9"/>
            <color indexed="81"/>
            <rFont val="Tahoma"/>
            <family val="2"/>
          </rPr>
          <t>Account_Balance_MTD(acctdept: {Map!I439})</t>
        </r>
      </text>
    </comment>
    <comment ref="K349" authorId="0" shapeId="0" xr:uid="{914C8E1F-9CAA-4672-8A46-0EA794AC7DBF}">
      <text>
        <r>
          <rPr>
            <sz val="9"/>
            <color indexed="81"/>
            <rFont val="Tahoma"/>
            <family val="2"/>
          </rPr>
          <t>Account_Balance_MTD(acctdept: {Map!J439})</t>
        </r>
      </text>
    </comment>
    <comment ref="L349" authorId="0" shapeId="0" xr:uid="{B0C598E9-72C3-4DD0-8CB7-AAE35BA02588}">
      <text>
        <r>
          <rPr>
            <sz val="9"/>
            <color indexed="81"/>
            <rFont val="Tahoma"/>
            <family val="2"/>
          </rPr>
          <t>Account_Balance_MTD(acctdept: {Map!K439})</t>
        </r>
      </text>
    </comment>
    <comment ref="M349" authorId="0" shapeId="0" xr:uid="{6F0BA071-8E28-4F3B-9684-DB4D8F305B64}">
      <text>
        <r>
          <rPr>
            <sz val="9"/>
            <color indexed="81"/>
            <rFont val="Tahoma"/>
            <family val="2"/>
          </rPr>
          <t>Account_Balance_MTD(acctdept: {Map!L439})</t>
        </r>
      </text>
    </comment>
    <comment ref="D350" authorId="0" shapeId="0" xr:uid="{E599BC18-C671-425D-8968-AECE774DD49D}">
      <text>
        <r>
          <rPr>
            <sz val="9"/>
            <color indexed="81"/>
            <rFont val="Tahoma"/>
            <family val="2"/>
          </rPr>
          <t>Account_Balance_MTD(acctdept: {Map!C440})</t>
        </r>
      </text>
    </comment>
    <comment ref="E350" authorId="0" shapeId="0" xr:uid="{4EEAA80D-8DC3-4FE4-9B66-C3FD61A30655}">
      <text>
        <r>
          <rPr>
            <sz val="9"/>
            <color indexed="81"/>
            <rFont val="Tahoma"/>
            <family val="2"/>
          </rPr>
          <t>Account_Balance_MTD(acctdept: {Map!D440})</t>
        </r>
      </text>
    </comment>
    <comment ref="F350" authorId="0" shapeId="0" xr:uid="{1A62E73B-5696-4E4F-BC3D-2693A1940B89}">
      <text>
        <r>
          <rPr>
            <sz val="9"/>
            <color indexed="81"/>
            <rFont val="Tahoma"/>
            <family val="2"/>
          </rPr>
          <t>Account_Balance_MTD(acctdept: {Map!E440})</t>
        </r>
      </text>
    </comment>
    <comment ref="G350" authorId="0" shapeId="0" xr:uid="{3E9B14C5-7630-43B0-A339-F5B9960D2D80}">
      <text>
        <r>
          <rPr>
            <sz val="9"/>
            <color indexed="81"/>
            <rFont val="Tahoma"/>
            <family val="2"/>
          </rPr>
          <t>Account_Balance_MTD(acctdept: {Map!F440})</t>
        </r>
      </text>
    </comment>
    <comment ref="H350" authorId="0" shapeId="0" xr:uid="{15CCD5E9-3960-47E4-974D-964292A3A689}">
      <text>
        <r>
          <rPr>
            <sz val="9"/>
            <color indexed="81"/>
            <rFont val="Tahoma"/>
            <family val="2"/>
          </rPr>
          <t>Account_Balance_MTD(acctdept: {Map!G440})</t>
        </r>
      </text>
    </comment>
    <comment ref="I350" authorId="0" shapeId="0" xr:uid="{F751FAAA-7499-4307-B667-4E0E2006923D}">
      <text>
        <r>
          <rPr>
            <sz val="9"/>
            <color indexed="81"/>
            <rFont val="Tahoma"/>
            <family val="2"/>
          </rPr>
          <t>Account_Balance_MTD(acctdept: {Map!H440})</t>
        </r>
      </text>
    </comment>
    <comment ref="J350" authorId="0" shapeId="0" xr:uid="{42E4FC3B-A1DF-4A15-836C-7BA5CA116759}">
      <text>
        <r>
          <rPr>
            <sz val="9"/>
            <color indexed="81"/>
            <rFont val="Tahoma"/>
            <family val="2"/>
          </rPr>
          <t>Account_Balance_MTD(acctdept: {Map!I440})</t>
        </r>
      </text>
    </comment>
    <comment ref="K350" authorId="0" shapeId="0" xr:uid="{223D73F9-2471-4232-B739-1DD90614ECCE}">
      <text>
        <r>
          <rPr>
            <sz val="9"/>
            <color indexed="81"/>
            <rFont val="Tahoma"/>
            <family val="2"/>
          </rPr>
          <t>Account_Balance_MTD(acctdept: {Map!J440})</t>
        </r>
      </text>
    </comment>
    <comment ref="L350" authorId="0" shapeId="0" xr:uid="{27B38ED2-86AB-40A2-B25A-BF2C243CA0E2}">
      <text>
        <r>
          <rPr>
            <sz val="9"/>
            <color indexed="81"/>
            <rFont val="Tahoma"/>
            <family val="2"/>
          </rPr>
          <t>Account_Balance_MTD(acctdept: {Map!K440})</t>
        </r>
      </text>
    </comment>
    <comment ref="M350" authorId="0" shapeId="0" xr:uid="{CE5583D0-298F-4DE9-BF44-87E4D115F9E9}">
      <text>
        <r>
          <rPr>
            <sz val="9"/>
            <color indexed="81"/>
            <rFont val="Tahoma"/>
            <family val="2"/>
          </rPr>
          <t>Account_Balance_MTD(acctdept: {Map!L440})</t>
        </r>
      </text>
    </comment>
    <comment ref="D351" authorId="0" shapeId="0" xr:uid="{E22038C1-F7B4-466F-9C54-7F305ACA4416}">
      <text>
        <r>
          <rPr>
            <sz val="9"/>
            <color indexed="81"/>
            <rFont val="Tahoma"/>
            <family val="2"/>
          </rPr>
          <t>Account_Balance_MTD(acctdept: {Map!C441})</t>
        </r>
      </text>
    </comment>
    <comment ref="E351" authorId="0" shapeId="0" xr:uid="{411ECBBB-B571-4FAA-B0E8-F921A280F601}">
      <text>
        <r>
          <rPr>
            <sz val="9"/>
            <color indexed="81"/>
            <rFont val="Tahoma"/>
            <family val="2"/>
          </rPr>
          <t>Account_Balance_MTD(acctdept: {Map!D441})</t>
        </r>
      </text>
    </comment>
    <comment ref="F351" authorId="0" shapeId="0" xr:uid="{4E162306-23D3-4799-88C5-7272F9ED3C30}">
      <text>
        <r>
          <rPr>
            <sz val="9"/>
            <color indexed="81"/>
            <rFont val="Tahoma"/>
            <family val="2"/>
          </rPr>
          <t>Account_Balance_MTD(acctdept: {Map!E441})</t>
        </r>
      </text>
    </comment>
    <comment ref="G351" authorId="0" shapeId="0" xr:uid="{4A4527DD-ECE4-4A9E-B1AA-309FFA8D8F21}">
      <text>
        <r>
          <rPr>
            <sz val="9"/>
            <color indexed="81"/>
            <rFont val="Tahoma"/>
            <family val="2"/>
          </rPr>
          <t>Account_Balance_MTD(acctdept: {Map!F441})</t>
        </r>
      </text>
    </comment>
    <comment ref="H351" authorId="0" shapeId="0" xr:uid="{4894DB2D-98C9-4E03-9A65-AE19E00C1EF8}">
      <text>
        <r>
          <rPr>
            <sz val="9"/>
            <color indexed="81"/>
            <rFont val="Tahoma"/>
            <family val="2"/>
          </rPr>
          <t>Account_Balance_MTD(acctdept: {Map!G441})</t>
        </r>
      </text>
    </comment>
    <comment ref="I351" authorId="0" shapeId="0" xr:uid="{D433CE8B-1042-49D0-BF2E-FB5EF5AC8D07}">
      <text>
        <r>
          <rPr>
            <sz val="9"/>
            <color indexed="81"/>
            <rFont val="Tahoma"/>
            <family val="2"/>
          </rPr>
          <t>Account_Balance_MTD(acctdept: {Map!H441})</t>
        </r>
      </text>
    </comment>
    <comment ref="J351" authorId="0" shapeId="0" xr:uid="{FB11D78E-35C8-4FBE-8B6C-C99D91525BD7}">
      <text>
        <r>
          <rPr>
            <sz val="9"/>
            <color indexed="81"/>
            <rFont val="Tahoma"/>
            <family val="2"/>
          </rPr>
          <t>Account_Balance_MTD(acctdept: {Map!I441})</t>
        </r>
      </text>
    </comment>
    <comment ref="K351" authorId="0" shapeId="0" xr:uid="{4AF346CB-97E0-49EC-B536-1A593EB7E6B7}">
      <text>
        <r>
          <rPr>
            <sz val="9"/>
            <color indexed="81"/>
            <rFont val="Tahoma"/>
            <family val="2"/>
          </rPr>
          <t>Account_Balance_MTD(acctdept: {Map!J441})</t>
        </r>
      </text>
    </comment>
    <comment ref="L351" authorId="0" shapeId="0" xr:uid="{389A9D8E-A0BB-4204-BE1C-0C74A6F98368}">
      <text>
        <r>
          <rPr>
            <sz val="9"/>
            <color indexed="81"/>
            <rFont val="Tahoma"/>
            <family val="2"/>
          </rPr>
          <t>Account_Balance_MTD(acctdept: {Map!K441})</t>
        </r>
      </text>
    </comment>
    <comment ref="M351" authorId="0" shapeId="0" xr:uid="{0EE65430-6927-4998-84C8-6BBAA0FF5D80}">
      <text>
        <r>
          <rPr>
            <sz val="9"/>
            <color indexed="81"/>
            <rFont val="Tahoma"/>
            <family val="2"/>
          </rPr>
          <t>Account_Balance_MTD(acctdept: {Map!L441})</t>
        </r>
      </text>
    </comment>
    <comment ref="D352" authorId="0" shapeId="0" xr:uid="{723A5577-3E7A-44FB-8E8E-84473CB7BE39}">
      <text>
        <r>
          <rPr>
            <sz val="9"/>
            <color indexed="81"/>
            <rFont val="Tahoma"/>
            <family val="2"/>
          </rPr>
          <t>Account_Balance_MTD(acctdept: {Map!C442})</t>
        </r>
      </text>
    </comment>
    <comment ref="E352" authorId="0" shapeId="0" xr:uid="{DB28430D-BF7A-453A-A191-884449D6DBF3}">
      <text>
        <r>
          <rPr>
            <sz val="9"/>
            <color indexed="81"/>
            <rFont val="Tahoma"/>
            <family val="2"/>
          </rPr>
          <t>Account_Balance_MTD(acctdept: {Map!D442})</t>
        </r>
      </text>
    </comment>
    <comment ref="F352" authorId="0" shapeId="0" xr:uid="{1CD4D609-CE26-45B2-86B5-4E46AB2BBD10}">
      <text>
        <r>
          <rPr>
            <sz val="9"/>
            <color indexed="81"/>
            <rFont val="Tahoma"/>
            <family val="2"/>
          </rPr>
          <t>Account_Balance_MTD(acctdept: {Map!E442})</t>
        </r>
      </text>
    </comment>
    <comment ref="G352" authorId="0" shapeId="0" xr:uid="{5F9FFCA1-919A-4A67-9733-4A62982BF60B}">
      <text>
        <r>
          <rPr>
            <sz val="9"/>
            <color indexed="81"/>
            <rFont val="Tahoma"/>
            <family val="2"/>
          </rPr>
          <t>Account_Balance_MTD(acctdept: {Map!F442})</t>
        </r>
      </text>
    </comment>
    <comment ref="H352" authorId="0" shapeId="0" xr:uid="{625D16B5-4591-4AD9-B2B2-F4B7C30AA454}">
      <text>
        <r>
          <rPr>
            <sz val="9"/>
            <color indexed="81"/>
            <rFont val="Tahoma"/>
            <family val="2"/>
          </rPr>
          <t>Account_Balance_MTD(acctdept: {Map!G442})</t>
        </r>
      </text>
    </comment>
    <comment ref="I352" authorId="0" shapeId="0" xr:uid="{13098BC6-7632-4BA4-BD3E-64E5F3A76FB4}">
      <text>
        <r>
          <rPr>
            <sz val="9"/>
            <color indexed="81"/>
            <rFont val="Tahoma"/>
            <family val="2"/>
          </rPr>
          <t>Account_Balance_MTD(acctdept: {Map!H442})</t>
        </r>
      </text>
    </comment>
    <comment ref="J352" authorId="0" shapeId="0" xr:uid="{7C3FA0BB-BDB7-42B7-A450-68722B5857BA}">
      <text>
        <r>
          <rPr>
            <sz val="9"/>
            <color indexed="81"/>
            <rFont val="Tahoma"/>
            <family val="2"/>
          </rPr>
          <t>Account_Balance_MTD(acctdept: {Map!I442})</t>
        </r>
      </text>
    </comment>
    <comment ref="K352" authorId="0" shapeId="0" xr:uid="{CE8E5510-1E8E-468A-B5C6-2BAEEA9F2A8A}">
      <text>
        <r>
          <rPr>
            <sz val="9"/>
            <color indexed="81"/>
            <rFont val="Tahoma"/>
            <family val="2"/>
          </rPr>
          <t>Account_Balance_MTD(acctdept: {Map!J442})</t>
        </r>
      </text>
    </comment>
    <comment ref="L352" authorId="0" shapeId="0" xr:uid="{DCF07A45-329B-4C2E-B399-070BB0414786}">
      <text>
        <r>
          <rPr>
            <sz val="9"/>
            <color indexed="81"/>
            <rFont val="Tahoma"/>
            <family val="2"/>
          </rPr>
          <t>Account_Balance_MTD(acctdept: {Map!K442})</t>
        </r>
      </text>
    </comment>
    <comment ref="M352" authorId="0" shapeId="0" xr:uid="{72151591-46FD-49C5-A2B0-B66B7F28ABCE}">
      <text>
        <r>
          <rPr>
            <sz val="9"/>
            <color indexed="81"/>
            <rFont val="Tahoma"/>
            <family val="2"/>
          </rPr>
          <t>Account_Balance_MTD(acctdept: {Map!L442})</t>
        </r>
      </text>
    </comment>
    <comment ref="D353" authorId="0" shapeId="0" xr:uid="{572D8105-1F93-4FA5-9190-D6FD13BB59C3}">
      <text>
        <r>
          <rPr>
            <sz val="9"/>
            <color indexed="81"/>
            <rFont val="Tahoma"/>
            <family val="2"/>
          </rPr>
          <t>Account_Balance_MTD(acctdept: {Map!C443})</t>
        </r>
      </text>
    </comment>
    <comment ref="E353" authorId="0" shapeId="0" xr:uid="{9FC32F18-A346-493C-8668-439615327A03}">
      <text>
        <r>
          <rPr>
            <sz val="9"/>
            <color indexed="81"/>
            <rFont val="Tahoma"/>
            <family val="2"/>
          </rPr>
          <t>Account_Balance_MTD(acctdept: {Map!D443})</t>
        </r>
      </text>
    </comment>
    <comment ref="F353" authorId="0" shapeId="0" xr:uid="{B6D6977D-2259-4AA9-95C1-1AE115EF2FE9}">
      <text>
        <r>
          <rPr>
            <sz val="9"/>
            <color indexed="81"/>
            <rFont val="Tahoma"/>
            <family val="2"/>
          </rPr>
          <t>Account_Balance_MTD(acctdept: {Map!E443})</t>
        </r>
      </text>
    </comment>
    <comment ref="G353" authorId="0" shapeId="0" xr:uid="{53818946-5FCD-4BCD-A351-51E249FB1C7D}">
      <text>
        <r>
          <rPr>
            <sz val="9"/>
            <color indexed="81"/>
            <rFont val="Tahoma"/>
            <family val="2"/>
          </rPr>
          <t>Account_Balance_MTD(acctdept: {Map!F443})</t>
        </r>
      </text>
    </comment>
    <comment ref="H353" authorId="0" shapeId="0" xr:uid="{E8261DAE-ECF9-4AAC-9CD3-712A659714D4}">
      <text>
        <r>
          <rPr>
            <sz val="9"/>
            <color indexed="81"/>
            <rFont val="Tahoma"/>
            <family val="2"/>
          </rPr>
          <t>Account_Balance_MTD(acctdept: {Map!G443})</t>
        </r>
      </text>
    </comment>
    <comment ref="I353" authorId="0" shapeId="0" xr:uid="{D54E03DB-AA6F-40BB-ABEB-813A8E412F3D}">
      <text>
        <r>
          <rPr>
            <sz val="9"/>
            <color indexed="81"/>
            <rFont val="Tahoma"/>
            <family val="2"/>
          </rPr>
          <t>Account_Balance_MTD(acctdept: {Map!H443})</t>
        </r>
      </text>
    </comment>
    <comment ref="J353" authorId="0" shapeId="0" xr:uid="{8423D560-DE07-4A08-850F-70212D8F0F24}">
      <text>
        <r>
          <rPr>
            <sz val="9"/>
            <color indexed="81"/>
            <rFont val="Tahoma"/>
            <family val="2"/>
          </rPr>
          <t>Account_Balance_MTD(acctdept: {Map!I443})</t>
        </r>
      </text>
    </comment>
    <comment ref="K353" authorId="0" shapeId="0" xr:uid="{DEB5406B-8B6C-424F-B75B-A0064F879B76}">
      <text>
        <r>
          <rPr>
            <sz val="9"/>
            <color indexed="81"/>
            <rFont val="Tahoma"/>
            <family val="2"/>
          </rPr>
          <t>Account_Balance_MTD(acctdept: {Map!J443})</t>
        </r>
      </text>
    </comment>
    <comment ref="L353" authorId="0" shapeId="0" xr:uid="{0038AF5A-336C-4D1B-B698-96F50AD6EDAF}">
      <text>
        <r>
          <rPr>
            <sz val="9"/>
            <color indexed="81"/>
            <rFont val="Tahoma"/>
            <family val="2"/>
          </rPr>
          <t>Account_Balance_MTD(acctdept: {Map!K443})</t>
        </r>
      </text>
    </comment>
    <comment ref="M353" authorId="0" shapeId="0" xr:uid="{30938387-B4C8-45A8-9701-5C8C07DA825B}">
      <text>
        <r>
          <rPr>
            <sz val="9"/>
            <color indexed="81"/>
            <rFont val="Tahoma"/>
            <family val="2"/>
          </rPr>
          <t>Account_Balance_MTD(acctdept: {Map!L443})</t>
        </r>
      </text>
    </comment>
    <comment ref="D354" authorId="0" shapeId="0" xr:uid="{6628EED9-81C4-423E-880F-BCF5F4AB0442}">
      <text>
        <r>
          <rPr>
            <sz val="9"/>
            <color indexed="81"/>
            <rFont val="Tahoma"/>
            <family val="2"/>
          </rPr>
          <t>Account_Balance_MTD(acctdept: {Map!C444})</t>
        </r>
      </text>
    </comment>
    <comment ref="E354" authorId="0" shapeId="0" xr:uid="{D2F27E63-A73F-4543-86CF-9EF6419438D0}">
      <text>
        <r>
          <rPr>
            <sz val="9"/>
            <color indexed="81"/>
            <rFont val="Tahoma"/>
            <family val="2"/>
          </rPr>
          <t>Account_Balance_MTD(acctdept: {Map!D444})</t>
        </r>
      </text>
    </comment>
    <comment ref="F354" authorId="0" shapeId="0" xr:uid="{EBC24C9C-641E-4D4B-A41E-B9A6DA569F9C}">
      <text>
        <r>
          <rPr>
            <sz val="9"/>
            <color indexed="81"/>
            <rFont val="Tahoma"/>
            <family val="2"/>
          </rPr>
          <t>Account_Balance_MTD(acctdept: {Map!E444})</t>
        </r>
      </text>
    </comment>
    <comment ref="G354" authorId="0" shapeId="0" xr:uid="{DAB234C4-E1EA-4386-A992-9F7CF171B572}">
      <text>
        <r>
          <rPr>
            <sz val="9"/>
            <color indexed="81"/>
            <rFont val="Tahoma"/>
            <family val="2"/>
          </rPr>
          <t>Account_Balance_MTD(acctdept: {Map!F444})</t>
        </r>
      </text>
    </comment>
    <comment ref="H354" authorId="0" shapeId="0" xr:uid="{3AA3F6AA-2F3F-40E2-99E0-941A3405F872}">
      <text>
        <r>
          <rPr>
            <sz val="9"/>
            <color indexed="81"/>
            <rFont val="Tahoma"/>
            <family val="2"/>
          </rPr>
          <t>Account_Balance_MTD(acctdept: {Map!G444})</t>
        </r>
      </text>
    </comment>
    <comment ref="I354" authorId="0" shapeId="0" xr:uid="{B0539E04-3F93-4D5F-AD34-49FE2236CF1A}">
      <text>
        <r>
          <rPr>
            <sz val="9"/>
            <color indexed="81"/>
            <rFont val="Tahoma"/>
            <family val="2"/>
          </rPr>
          <t>Account_Balance_MTD(acctdept: {Map!H444})</t>
        </r>
      </text>
    </comment>
    <comment ref="J354" authorId="0" shapeId="0" xr:uid="{5C509885-098D-40FA-BA3C-7CD66111C2D2}">
      <text>
        <r>
          <rPr>
            <sz val="9"/>
            <color indexed="81"/>
            <rFont val="Tahoma"/>
            <family val="2"/>
          </rPr>
          <t>Account_Balance_MTD(acctdept: {Map!I444})</t>
        </r>
      </text>
    </comment>
    <comment ref="K354" authorId="0" shapeId="0" xr:uid="{B5E6D394-C9F4-4E2C-B539-3E166241836F}">
      <text>
        <r>
          <rPr>
            <sz val="9"/>
            <color indexed="81"/>
            <rFont val="Tahoma"/>
            <family val="2"/>
          </rPr>
          <t>Account_Balance_MTD(acctdept: {Map!J444})</t>
        </r>
      </text>
    </comment>
    <comment ref="L354" authorId="0" shapeId="0" xr:uid="{AFF613B0-2BEC-43CB-B13D-6A5296E7CCB2}">
      <text>
        <r>
          <rPr>
            <sz val="9"/>
            <color indexed="81"/>
            <rFont val="Tahoma"/>
            <family val="2"/>
          </rPr>
          <t>Account_Balance_MTD(acctdept: {Map!K444})</t>
        </r>
      </text>
    </comment>
    <comment ref="M354" authorId="0" shapeId="0" xr:uid="{B5989DA8-AF0D-49A0-B966-36A2856A6F1D}">
      <text>
        <r>
          <rPr>
            <sz val="9"/>
            <color indexed="81"/>
            <rFont val="Tahoma"/>
            <family val="2"/>
          </rPr>
          <t>Account_Balance_MTD(acctdept: {Map!L444})</t>
        </r>
      </text>
    </comment>
    <comment ref="D355" authorId="0" shapeId="0" xr:uid="{E64C2164-0EFF-40C4-9A0E-ABC6983F4D08}">
      <text>
        <r>
          <rPr>
            <sz val="9"/>
            <color indexed="81"/>
            <rFont val="Tahoma"/>
            <family val="2"/>
          </rPr>
          <t>Account_Balance_MTD(acctdept: {Map!C445})</t>
        </r>
      </text>
    </comment>
    <comment ref="E355" authorId="0" shapeId="0" xr:uid="{7D9A9060-0D11-4269-ADA1-0EC7ACFF578D}">
      <text>
        <r>
          <rPr>
            <sz val="9"/>
            <color indexed="81"/>
            <rFont val="Tahoma"/>
            <family val="2"/>
          </rPr>
          <t>Account_Balance_MTD(acctdept: {Map!D445})</t>
        </r>
      </text>
    </comment>
    <comment ref="F355" authorId="0" shapeId="0" xr:uid="{AA0069DB-A755-4882-B9A1-F68D0B5C5931}">
      <text>
        <r>
          <rPr>
            <sz val="9"/>
            <color indexed="81"/>
            <rFont val="Tahoma"/>
            <family val="2"/>
          </rPr>
          <t>Account_Balance_MTD(acctdept: {Map!E445})</t>
        </r>
      </text>
    </comment>
    <comment ref="G355" authorId="0" shapeId="0" xr:uid="{C66D722A-6439-48C5-9C33-CCB6572867B7}">
      <text>
        <r>
          <rPr>
            <sz val="9"/>
            <color indexed="81"/>
            <rFont val="Tahoma"/>
            <family val="2"/>
          </rPr>
          <t>Account_Balance_MTD(acctdept: {Map!F445})</t>
        </r>
      </text>
    </comment>
    <comment ref="H355" authorId="0" shapeId="0" xr:uid="{74FE24AA-D7E8-41FD-9CF9-8E8AC6FEFF64}">
      <text>
        <r>
          <rPr>
            <sz val="9"/>
            <color indexed="81"/>
            <rFont val="Tahoma"/>
            <family val="2"/>
          </rPr>
          <t>Account_Balance_MTD(acctdept: {Map!G445})</t>
        </r>
      </text>
    </comment>
    <comment ref="I355" authorId="0" shapeId="0" xr:uid="{D2C7E5BF-2B92-406F-ABBA-935A7370722E}">
      <text>
        <r>
          <rPr>
            <sz val="9"/>
            <color indexed="81"/>
            <rFont val="Tahoma"/>
            <family val="2"/>
          </rPr>
          <t>Account_Balance_MTD(acctdept: {Map!H445})</t>
        </r>
      </text>
    </comment>
    <comment ref="J355" authorId="0" shapeId="0" xr:uid="{E94F3034-5F11-428A-B7EA-513A9CFF244E}">
      <text>
        <r>
          <rPr>
            <sz val="9"/>
            <color indexed="81"/>
            <rFont val="Tahoma"/>
            <family val="2"/>
          </rPr>
          <t>Account_Balance_MTD(acctdept: {Map!I445})</t>
        </r>
      </text>
    </comment>
    <comment ref="K355" authorId="0" shapeId="0" xr:uid="{7AB00047-607C-4750-9E77-07190B15B0F8}">
      <text>
        <r>
          <rPr>
            <sz val="9"/>
            <color indexed="81"/>
            <rFont val="Tahoma"/>
            <family val="2"/>
          </rPr>
          <t>Account_Balance_MTD(acctdept: {Map!J445})</t>
        </r>
      </text>
    </comment>
    <comment ref="L355" authorId="0" shapeId="0" xr:uid="{57238AA9-8FBC-4FE9-9C7F-7C95C5DA20F9}">
      <text>
        <r>
          <rPr>
            <sz val="9"/>
            <color indexed="81"/>
            <rFont val="Tahoma"/>
            <family val="2"/>
          </rPr>
          <t>Account_Balance_MTD(acctdept: {Map!K445})</t>
        </r>
      </text>
    </comment>
    <comment ref="M355" authorId="0" shapeId="0" xr:uid="{8F431381-8C36-4BA5-A8DA-1C967B38E4E3}">
      <text>
        <r>
          <rPr>
            <sz val="9"/>
            <color indexed="81"/>
            <rFont val="Tahoma"/>
            <family val="2"/>
          </rPr>
          <t>Account_Balance_MTD(acctdept: {Map!L445})</t>
        </r>
      </text>
    </comment>
    <comment ref="D356" authorId="0" shapeId="0" xr:uid="{19EE5EFA-6E5E-4A5B-B64B-0B558DB0EED7}">
      <text>
        <r>
          <rPr>
            <sz val="9"/>
            <color indexed="81"/>
            <rFont val="Tahoma"/>
            <family val="2"/>
          </rPr>
          <t>Account_Balance_MTD(acctdept: {Map!C446})</t>
        </r>
      </text>
    </comment>
    <comment ref="E356" authorId="0" shapeId="0" xr:uid="{9D07AA76-1F0E-4DD6-BAAC-091CC9ED2E26}">
      <text>
        <r>
          <rPr>
            <sz val="9"/>
            <color indexed="81"/>
            <rFont val="Tahoma"/>
            <family val="2"/>
          </rPr>
          <t>Account_Balance_MTD(acctdept: {Map!D446})</t>
        </r>
      </text>
    </comment>
    <comment ref="F356" authorId="0" shapeId="0" xr:uid="{DED6ACC0-239E-4256-8C61-5298E6D39026}">
      <text>
        <r>
          <rPr>
            <sz val="9"/>
            <color indexed="81"/>
            <rFont val="Tahoma"/>
            <family val="2"/>
          </rPr>
          <t>Account_Balance_MTD(acctdept: {Map!E446})</t>
        </r>
      </text>
    </comment>
    <comment ref="G356" authorId="0" shapeId="0" xr:uid="{1BCAF6A7-8C82-4F8C-B5C3-315C157E3918}">
      <text>
        <r>
          <rPr>
            <sz val="9"/>
            <color indexed="81"/>
            <rFont val="Tahoma"/>
            <family val="2"/>
          </rPr>
          <t>Account_Balance_MTD(acctdept: {Map!F446})</t>
        </r>
      </text>
    </comment>
    <comment ref="H356" authorId="0" shapeId="0" xr:uid="{68B19109-D4FD-4A3E-86B3-72B53006A07A}">
      <text>
        <r>
          <rPr>
            <sz val="9"/>
            <color indexed="81"/>
            <rFont val="Tahoma"/>
            <family val="2"/>
          </rPr>
          <t>Account_Balance_MTD(acctdept: {Map!G446})</t>
        </r>
      </text>
    </comment>
    <comment ref="I356" authorId="0" shapeId="0" xr:uid="{4F2A98EF-5482-469E-BD58-484C7A9D9574}">
      <text>
        <r>
          <rPr>
            <sz val="9"/>
            <color indexed="81"/>
            <rFont val="Tahoma"/>
            <family val="2"/>
          </rPr>
          <t>Account_Balance_MTD(acctdept: {Map!H446})</t>
        </r>
      </text>
    </comment>
    <comment ref="J356" authorId="0" shapeId="0" xr:uid="{C2DE6D61-BB6C-4CDA-8409-11FA5178BB3A}">
      <text>
        <r>
          <rPr>
            <sz val="9"/>
            <color indexed="81"/>
            <rFont val="Tahoma"/>
            <family val="2"/>
          </rPr>
          <t>Account_Balance_MTD(acctdept: {Map!I446})</t>
        </r>
      </text>
    </comment>
    <comment ref="K356" authorId="0" shapeId="0" xr:uid="{2936FEB2-C1C3-4AEE-B17F-03DA4DC40812}">
      <text>
        <r>
          <rPr>
            <sz val="9"/>
            <color indexed="81"/>
            <rFont val="Tahoma"/>
            <family val="2"/>
          </rPr>
          <t>Account_Balance_MTD(acctdept: {Map!J446})</t>
        </r>
      </text>
    </comment>
    <comment ref="L356" authorId="0" shapeId="0" xr:uid="{8D6B71EC-66DC-480F-B39F-5B1BA6F45070}">
      <text>
        <r>
          <rPr>
            <sz val="9"/>
            <color indexed="81"/>
            <rFont val="Tahoma"/>
            <family val="2"/>
          </rPr>
          <t>Account_Balance_MTD(acctdept: {Map!K446})</t>
        </r>
      </text>
    </comment>
    <comment ref="M356" authorId="0" shapeId="0" xr:uid="{A12D63D9-355F-4D18-A900-63B20C80E57E}">
      <text>
        <r>
          <rPr>
            <sz val="9"/>
            <color indexed="81"/>
            <rFont val="Tahoma"/>
            <family val="2"/>
          </rPr>
          <t>Account_Balance_MTD(acctdept: {Map!L446})</t>
        </r>
      </text>
    </comment>
    <comment ref="D357" authorId="0" shapeId="0" xr:uid="{47CA0487-79ED-4B8A-98D1-2F957EA77395}">
      <text>
        <r>
          <rPr>
            <sz val="9"/>
            <color indexed="81"/>
            <rFont val="Tahoma"/>
            <family val="2"/>
          </rPr>
          <t>Account_Balance_MTD(acctdept: {Map!C447})</t>
        </r>
      </text>
    </comment>
    <comment ref="E357" authorId="0" shapeId="0" xr:uid="{BDDB24CA-2B4C-4D23-A334-DFAEB67E60D5}">
      <text>
        <r>
          <rPr>
            <sz val="9"/>
            <color indexed="81"/>
            <rFont val="Tahoma"/>
            <family val="2"/>
          </rPr>
          <t>Account_Balance_MTD(acctdept: {Map!D447})</t>
        </r>
      </text>
    </comment>
    <comment ref="F357" authorId="0" shapeId="0" xr:uid="{A60A6F27-0024-456A-BB07-4215FC893B81}">
      <text>
        <r>
          <rPr>
            <sz val="9"/>
            <color indexed="81"/>
            <rFont val="Tahoma"/>
            <family val="2"/>
          </rPr>
          <t>Account_Balance_MTD(acctdept: {Map!E447})</t>
        </r>
      </text>
    </comment>
    <comment ref="G357" authorId="0" shapeId="0" xr:uid="{CCBA804F-405B-41F7-A387-A5E2E885DF10}">
      <text>
        <r>
          <rPr>
            <sz val="9"/>
            <color indexed="81"/>
            <rFont val="Tahoma"/>
            <family val="2"/>
          </rPr>
          <t>Account_Balance_MTD(acctdept: {Map!F447})</t>
        </r>
      </text>
    </comment>
    <comment ref="H357" authorId="0" shapeId="0" xr:uid="{035DFCD9-2C07-4127-9941-DA0ED38D281F}">
      <text>
        <r>
          <rPr>
            <sz val="9"/>
            <color indexed="81"/>
            <rFont val="Tahoma"/>
            <family val="2"/>
          </rPr>
          <t>Account_Balance_MTD(acctdept: {Map!G447})</t>
        </r>
      </text>
    </comment>
    <comment ref="I357" authorId="0" shapeId="0" xr:uid="{44BF1094-490E-422F-B960-D83C8B8956FD}">
      <text>
        <r>
          <rPr>
            <sz val="9"/>
            <color indexed="81"/>
            <rFont val="Tahoma"/>
            <family val="2"/>
          </rPr>
          <t>Account_Balance_MTD(acctdept: {Map!H447})</t>
        </r>
      </text>
    </comment>
    <comment ref="J357" authorId="0" shapeId="0" xr:uid="{856FB9F8-7B91-4BFF-BBE9-F3F67C071784}">
      <text>
        <r>
          <rPr>
            <sz val="9"/>
            <color indexed="81"/>
            <rFont val="Tahoma"/>
            <family val="2"/>
          </rPr>
          <t>Account_Balance_MTD(acctdept: {Map!I447})</t>
        </r>
      </text>
    </comment>
    <comment ref="K357" authorId="0" shapeId="0" xr:uid="{4BCB5ADA-DEF8-499E-8218-F3388112F934}">
      <text>
        <r>
          <rPr>
            <sz val="9"/>
            <color indexed="81"/>
            <rFont val="Tahoma"/>
            <family val="2"/>
          </rPr>
          <t>Account_Balance_MTD(acctdept: {Map!J447})</t>
        </r>
      </text>
    </comment>
    <comment ref="L357" authorId="0" shapeId="0" xr:uid="{247E3A6A-8716-4C1B-BFBA-C009436A662B}">
      <text>
        <r>
          <rPr>
            <sz val="9"/>
            <color indexed="81"/>
            <rFont val="Tahoma"/>
            <family val="2"/>
          </rPr>
          <t>Account_Balance_MTD(acctdept: {Map!K447})</t>
        </r>
      </text>
    </comment>
    <comment ref="M357" authorId="0" shapeId="0" xr:uid="{6A7E64D6-FCB1-4866-99A2-03C78CFD0BD7}">
      <text>
        <r>
          <rPr>
            <sz val="9"/>
            <color indexed="81"/>
            <rFont val="Tahoma"/>
            <family val="2"/>
          </rPr>
          <t>Account_Balance_MTD(acctdept: {Map!L447})</t>
        </r>
      </text>
    </comment>
    <comment ref="D358" authorId="0" shapeId="0" xr:uid="{2D869248-5EA0-4E43-8B87-265E024EA223}">
      <text>
        <r>
          <rPr>
            <sz val="9"/>
            <color indexed="81"/>
            <rFont val="Tahoma"/>
            <family val="2"/>
          </rPr>
          <t>Account_Balance_MTD(acctdept: {Map!C448})</t>
        </r>
      </text>
    </comment>
    <comment ref="E358" authorId="0" shapeId="0" xr:uid="{83FDF057-051D-4AA3-993F-8EFB00B4F422}">
      <text>
        <r>
          <rPr>
            <sz val="9"/>
            <color indexed="81"/>
            <rFont val="Tahoma"/>
            <family val="2"/>
          </rPr>
          <t>Account_Balance_MTD(acctdept: {Map!D448})</t>
        </r>
      </text>
    </comment>
    <comment ref="F358" authorId="0" shapeId="0" xr:uid="{6CC6AC31-CFEA-4428-B48A-1FCA8A58FB5A}">
      <text>
        <r>
          <rPr>
            <sz val="9"/>
            <color indexed="81"/>
            <rFont val="Tahoma"/>
            <family val="2"/>
          </rPr>
          <t>Account_Balance_MTD(acctdept: {Map!E448})</t>
        </r>
      </text>
    </comment>
    <comment ref="G358" authorId="0" shapeId="0" xr:uid="{E86F694A-61BC-4B08-AC08-A574A050AC86}">
      <text>
        <r>
          <rPr>
            <sz val="9"/>
            <color indexed="81"/>
            <rFont val="Tahoma"/>
            <family val="2"/>
          </rPr>
          <t>Account_Balance_MTD(acctdept: {Map!F448})</t>
        </r>
      </text>
    </comment>
    <comment ref="H358" authorId="0" shapeId="0" xr:uid="{DECB32D8-249D-47D9-9503-A171F6DEFA6C}">
      <text>
        <r>
          <rPr>
            <sz val="9"/>
            <color indexed="81"/>
            <rFont val="Tahoma"/>
            <family val="2"/>
          </rPr>
          <t>Account_Balance_MTD(acctdept: {Map!G448})</t>
        </r>
      </text>
    </comment>
    <comment ref="I358" authorId="0" shapeId="0" xr:uid="{5299E11C-A8B3-4798-B548-7C78D206B388}">
      <text>
        <r>
          <rPr>
            <sz val="9"/>
            <color indexed="81"/>
            <rFont val="Tahoma"/>
            <family val="2"/>
          </rPr>
          <t>Account_Balance_MTD(acctdept: {Map!H448})</t>
        </r>
      </text>
    </comment>
    <comment ref="J358" authorId="0" shapeId="0" xr:uid="{7F385730-461F-46F7-94AE-71A9E40267C6}">
      <text>
        <r>
          <rPr>
            <sz val="9"/>
            <color indexed="81"/>
            <rFont val="Tahoma"/>
            <family val="2"/>
          </rPr>
          <t>Account_Balance_MTD(acctdept: {Map!I448})</t>
        </r>
      </text>
    </comment>
    <comment ref="K358" authorId="0" shapeId="0" xr:uid="{8A5F93C6-7572-4F9F-973B-1A56505F8351}">
      <text>
        <r>
          <rPr>
            <sz val="9"/>
            <color indexed="81"/>
            <rFont val="Tahoma"/>
            <family val="2"/>
          </rPr>
          <t>Account_Balance_MTD(acctdept: {Map!J448})</t>
        </r>
      </text>
    </comment>
    <comment ref="L358" authorId="0" shapeId="0" xr:uid="{0CF109DC-3D6D-487E-9818-84D0A60FCD2E}">
      <text>
        <r>
          <rPr>
            <sz val="9"/>
            <color indexed="81"/>
            <rFont val="Tahoma"/>
            <family val="2"/>
          </rPr>
          <t>Account_Balance_MTD(acctdept: {Map!K448})</t>
        </r>
      </text>
    </comment>
    <comment ref="M358" authorId="0" shapeId="0" xr:uid="{6BC6D08C-E01D-4C54-B57A-895C20DA9FB3}">
      <text>
        <r>
          <rPr>
            <sz val="9"/>
            <color indexed="81"/>
            <rFont val="Tahoma"/>
            <family val="2"/>
          </rPr>
          <t>Account_Balance_MTD(acctdept: {Map!L448})</t>
        </r>
      </text>
    </comment>
    <comment ref="D359" authorId="0" shapeId="0" xr:uid="{11AFE2A2-2180-4D97-AE51-9C244CE9620A}">
      <text>
        <r>
          <rPr>
            <sz val="9"/>
            <color indexed="81"/>
            <rFont val="Tahoma"/>
            <family val="2"/>
          </rPr>
          <t>Account_Balance_MTD(acctdept: {Map!C449})</t>
        </r>
      </text>
    </comment>
    <comment ref="E359" authorId="0" shapeId="0" xr:uid="{19A7782B-81CC-44E9-838C-E7DE06D31CD2}">
      <text>
        <r>
          <rPr>
            <sz val="9"/>
            <color indexed="81"/>
            <rFont val="Tahoma"/>
            <family val="2"/>
          </rPr>
          <t>Account_Balance_MTD(acctdept: {Map!D449})</t>
        </r>
      </text>
    </comment>
    <comment ref="F359" authorId="0" shapeId="0" xr:uid="{1EAAEA98-1B58-490E-A0C7-2727F29B0E5F}">
      <text>
        <r>
          <rPr>
            <sz val="9"/>
            <color indexed="81"/>
            <rFont val="Tahoma"/>
            <family val="2"/>
          </rPr>
          <t>Account_Balance_MTD(acctdept: {Map!E449})</t>
        </r>
      </text>
    </comment>
    <comment ref="G359" authorId="0" shapeId="0" xr:uid="{A2773CE3-1ED8-4072-891D-5AC96E06A504}">
      <text>
        <r>
          <rPr>
            <sz val="9"/>
            <color indexed="81"/>
            <rFont val="Tahoma"/>
            <family val="2"/>
          </rPr>
          <t>Account_Balance_MTD(acctdept: {Map!F449})</t>
        </r>
      </text>
    </comment>
    <comment ref="H359" authorId="0" shapeId="0" xr:uid="{4E106CDE-0DC1-472A-BE09-E316876E8F64}">
      <text>
        <r>
          <rPr>
            <sz val="9"/>
            <color indexed="81"/>
            <rFont val="Tahoma"/>
            <family val="2"/>
          </rPr>
          <t>Account_Balance_MTD(acctdept: {Map!G449})</t>
        </r>
      </text>
    </comment>
    <comment ref="I359" authorId="0" shapeId="0" xr:uid="{EDDB9EAF-FA3D-4C68-903D-F4D32D7737AE}">
      <text>
        <r>
          <rPr>
            <sz val="9"/>
            <color indexed="81"/>
            <rFont val="Tahoma"/>
            <family val="2"/>
          </rPr>
          <t>Account_Balance_MTD(acctdept: {Map!H449})</t>
        </r>
      </text>
    </comment>
    <comment ref="J359" authorId="0" shapeId="0" xr:uid="{BE1A1AF5-104F-4A89-A700-1921F29A5487}">
      <text>
        <r>
          <rPr>
            <sz val="9"/>
            <color indexed="81"/>
            <rFont val="Tahoma"/>
            <family val="2"/>
          </rPr>
          <t>Account_Balance_MTD(acctdept: {Map!I449})</t>
        </r>
      </text>
    </comment>
    <comment ref="K359" authorId="0" shapeId="0" xr:uid="{2A1CDBA5-9B0B-4D14-AD6B-13F8B748FA26}">
      <text>
        <r>
          <rPr>
            <sz val="9"/>
            <color indexed="81"/>
            <rFont val="Tahoma"/>
            <family val="2"/>
          </rPr>
          <t>Account_Balance_MTD(acctdept: {Map!J449})</t>
        </r>
      </text>
    </comment>
    <comment ref="L359" authorId="0" shapeId="0" xr:uid="{A2078A00-F899-4CB6-B652-81C843B692CC}">
      <text>
        <r>
          <rPr>
            <sz val="9"/>
            <color indexed="81"/>
            <rFont val="Tahoma"/>
            <family val="2"/>
          </rPr>
          <t>Account_Balance_MTD(acctdept: {Map!K449})</t>
        </r>
      </text>
    </comment>
    <comment ref="M359" authorId="0" shapeId="0" xr:uid="{AC1BF5BE-EE92-478D-81E6-25CB6AA104D6}">
      <text>
        <r>
          <rPr>
            <sz val="9"/>
            <color indexed="81"/>
            <rFont val="Tahoma"/>
            <family val="2"/>
          </rPr>
          <t>Account_Balance_MTD(acctdept: {Map!L449})</t>
        </r>
      </text>
    </comment>
    <comment ref="D360" authorId="0" shapeId="0" xr:uid="{5C620E38-DDF3-4B35-865A-9F48586A203E}">
      <text>
        <r>
          <rPr>
            <sz val="9"/>
            <color indexed="81"/>
            <rFont val="Tahoma"/>
            <family val="2"/>
          </rPr>
          <t>Account_Balance_MTD(acctdept: {Map!C450})</t>
        </r>
      </text>
    </comment>
    <comment ref="E360" authorId="0" shapeId="0" xr:uid="{BC3D5F00-598E-44D2-B541-0C325A3D0425}">
      <text>
        <r>
          <rPr>
            <sz val="9"/>
            <color indexed="81"/>
            <rFont val="Tahoma"/>
            <family val="2"/>
          </rPr>
          <t>Account_Balance_MTD(acctdept: {Map!D450})</t>
        </r>
      </text>
    </comment>
    <comment ref="F360" authorId="0" shapeId="0" xr:uid="{9AF9F7DC-8DFF-4CD0-B84A-D84734606649}">
      <text>
        <r>
          <rPr>
            <sz val="9"/>
            <color indexed="81"/>
            <rFont val="Tahoma"/>
            <family val="2"/>
          </rPr>
          <t>Account_Balance_MTD(acctdept: {Map!E450})</t>
        </r>
      </text>
    </comment>
    <comment ref="G360" authorId="0" shapeId="0" xr:uid="{9BAF20A9-5B85-4CA2-8153-233F661FFEE1}">
      <text>
        <r>
          <rPr>
            <sz val="9"/>
            <color indexed="81"/>
            <rFont val="Tahoma"/>
            <family val="2"/>
          </rPr>
          <t>Account_Balance_MTD(acctdept: {Map!F450})</t>
        </r>
      </text>
    </comment>
    <comment ref="H360" authorId="0" shapeId="0" xr:uid="{A4FE9E1A-4684-46F1-8A1D-3A9A7280ACC4}">
      <text>
        <r>
          <rPr>
            <sz val="9"/>
            <color indexed="81"/>
            <rFont val="Tahoma"/>
            <family val="2"/>
          </rPr>
          <t>Account_Balance_MTD(acctdept: {Map!G450})</t>
        </r>
      </text>
    </comment>
    <comment ref="I360" authorId="0" shapeId="0" xr:uid="{5EB45F57-D900-42B6-8142-7511167EA1DE}">
      <text>
        <r>
          <rPr>
            <sz val="9"/>
            <color indexed="81"/>
            <rFont val="Tahoma"/>
            <family val="2"/>
          </rPr>
          <t>Account_Balance_MTD(acctdept: {Map!H450})</t>
        </r>
      </text>
    </comment>
    <comment ref="J360" authorId="0" shapeId="0" xr:uid="{53D6BC8A-4E9E-4AF5-B524-308DC2D20415}">
      <text>
        <r>
          <rPr>
            <sz val="9"/>
            <color indexed="81"/>
            <rFont val="Tahoma"/>
            <family val="2"/>
          </rPr>
          <t>Account_Balance_MTD(acctdept: {Map!I450})</t>
        </r>
      </text>
    </comment>
    <comment ref="K360" authorId="0" shapeId="0" xr:uid="{364538DF-6491-4E3C-B168-34B44EC83E30}">
      <text>
        <r>
          <rPr>
            <sz val="9"/>
            <color indexed="81"/>
            <rFont val="Tahoma"/>
            <family val="2"/>
          </rPr>
          <t>Account_Balance_MTD(acctdept: {Map!J450})</t>
        </r>
      </text>
    </comment>
    <comment ref="L360" authorId="0" shapeId="0" xr:uid="{2404B1AA-2005-46F1-A3DF-30A8B4D9608C}">
      <text>
        <r>
          <rPr>
            <sz val="9"/>
            <color indexed="81"/>
            <rFont val="Tahoma"/>
            <family val="2"/>
          </rPr>
          <t>Account_Balance_MTD(acctdept: {Map!K450})</t>
        </r>
      </text>
    </comment>
    <comment ref="M360" authorId="0" shapeId="0" xr:uid="{EEF22998-47CE-4A15-8210-4E62BABBF81C}">
      <text>
        <r>
          <rPr>
            <sz val="9"/>
            <color indexed="81"/>
            <rFont val="Tahoma"/>
            <family val="2"/>
          </rPr>
          <t>Account_Balance_MTD(acctdept: {Map!L450})</t>
        </r>
      </text>
    </comment>
    <comment ref="D361" authorId="0" shapeId="0" xr:uid="{012C1298-DFAF-46A3-81FC-8C3076576945}">
      <text>
        <r>
          <rPr>
            <sz val="9"/>
            <color indexed="81"/>
            <rFont val="Tahoma"/>
            <family val="2"/>
          </rPr>
          <t>Account_Balance_MTD(acctdept: {Map!C451})</t>
        </r>
      </text>
    </comment>
    <comment ref="E361" authorId="0" shapeId="0" xr:uid="{2043B6B6-1620-48B3-A69E-E54BC5E49A6A}">
      <text>
        <r>
          <rPr>
            <sz val="9"/>
            <color indexed="81"/>
            <rFont val="Tahoma"/>
            <family val="2"/>
          </rPr>
          <t>Account_Balance_MTD(acctdept: {Map!D451})</t>
        </r>
      </text>
    </comment>
    <comment ref="F361" authorId="0" shapeId="0" xr:uid="{AE3C5C43-4A91-4B0C-93A6-FF8309C58698}">
      <text>
        <r>
          <rPr>
            <sz val="9"/>
            <color indexed="81"/>
            <rFont val="Tahoma"/>
            <family val="2"/>
          </rPr>
          <t>Account_Balance_MTD(acctdept: {Map!E451})</t>
        </r>
      </text>
    </comment>
    <comment ref="G361" authorId="0" shapeId="0" xr:uid="{3F2609FD-7878-4413-9599-A64E8738E197}">
      <text>
        <r>
          <rPr>
            <sz val="9"/>
            <color indexed="81"/>
            <rFont val="Tahoma"/>
            <family val="2"/>
          </rPr>
          <t>Account_Balance_MTD(acctdept: {Map!F451})</t>
        </r>
      </text>
    </comment>
    <comment ref="H361" authorId="0" shapeId="0" xr:uid="{08712673-CBB6-45EE-AC2E-27D1CF077065}">
      <text>
        <r>
          <rPr>
            <sz val="9"/>
            <color indexed="81"/>
            <rFont val="Tahoma"/>
            <family val="2"/>
          </rPr>
          <t>Account_Balance_MTD(acctdept: {Map!G451})</t>
        </r>
      </text>
    </comment>
    <comment ref="I361" authorId="0" shapeId="0" xr:uid="{734F98D9-3A13-4066-8896-B4A7DE434C3D}">
      <text>
        <r>
          <rPr>
            <sz val="9"/>
            <color indexed="81"/>
            <rFont val="Tahoma"/>
            <family val="2"/>
          </rPr>
          <t>Account_Balance_MTD(acctdept: {Map!H451})</t>
        </r>
      </text>
    </comment>
    <comment ref="J361" authorId="0" shapeId="0" xr:uid="{FE385F6C-4382-402A-820A-D09AA7B9E236}">
      <text>
        <r>
          <rPr>
            <sz val="9"/>
            <color indexed="81"/>
            <rFont val="Tahoma"/>
            <family val="2"/>
          </rPr>
          <t>Account_Balance_MTD(acctdept: {Map!I451})</t>
        </r>
      </text>
    </comment>
    <comment ref="K361" authorId="0" shapeId="0" xr:uid="{74D1DD23-3291-4387-AFF8-1B8FDF3BCAEF}">
      <text>
        <r>
          <rPr>
            <sz val="9"/>
            <color indexed="81"/>
            <rFont val="Tahoma"/>
            <family val="2"/>
          </rPr>
          <t>Account_Balance_MTD(acctdept: {Map!J451})</t>
        </r>
      </text>
    </comment>
    <comment ref="L361" authorId="0" shapeId="0" xr:uid="{E29BAE3A-D46B-49B4-A601-18E29AAAF962}">
      <text>
        <r>
          <rPr>
            <sz val="9"/>
            <color indexed="81"/>
            <rFont val="Tahoma"/>
            <family val="2"/>
          </rPr>
          <t>Account_Balance_MTD(acctdept: {Map!K451})</t>
        </r>
      </text>
    </comment>
    <comment ref="M361" authorId="0" shapeId="0" xr:uid="{9569D200-A15F-4E3E-8E2B-212986485A61}">
      <text>
        <r>
          <rPr>
            <sz val="9"/>
            <color indexed="81"/>
            <rFont val="Tahoma"/>
            <family val="2"/>
          </rPr>
          <t>Account_Balance_MTD(acctdept: {Map!L451})</t>
        </r>
      </text>
    </comment>
    <comment ref="D362" authorId="0" shapeId="0" xr:uid="{C5ED48CF-7DDB-46FE-9982-896B8764EFB0}">
      <text>
        <r>
          <rPr>
            <sz val="9"/>
            <color indexed="81"/>
            <rFont val="Tahoma"/>
            <family val="2"/>
          </rPr>
          <t>Account_Balance_MTD(acctdept: {Map!C452})</t>
        </r>
      </text>
    </comment>
    <comment ref="E362" authorId="0" shapeId="0" xr:uid="{0591DACC-04C3-48AB-8A3E-4EB7CA9283B6}">
      <text>
        <r>
          <rPr>
            <sz val="9"/>
            <color indexed="81"/>
            <rFont val="Tahoma"/>
            <family val="2"/>
          </rPr>
          <t>Account_Balance_MTD(acctdept: {Map!D452})</t>
        </r>
      </text>
    </comment>
    <comment ref="F362" authorId="0" shapeId="0" xr:uid="{F9DB109C-4094-4302-8295-9D7018EB87B1}">
      <text>
        <r>
          <rPr>
            <sz val="9"/>
            <color indexed="81"/>
            <rFont val="Tahoma"/>
            <family val="2"/>
          </rPr>
          <t>Account_Balance_MTD(acctdept: {Map!E452})</t>
        </r>
      </text>
    </comment>
    <comment ref="G362" authorId="0" shapeId="0" xr:uid="{6FBD6606-99D4-43DD-83FF-BAA5BC416735}">
      <text>
        <r>
          <rPr>
            <sz val="9"/>
            <color indexed="81"/>
            <rFont val="Tahoma"/>
            <family val="2"/>
          </rPr>
          <t>Account_Balance_MTD(acctdept: {Map!F452})</t>
        </r>
      </text>
    </comment>
    <comment ref="H362" authorId="0" shapeId="0" xr:uid="{3372019C-D3EF-4F00-8FC2-B1F869BF8FED}">
      <text>
        <r>
          <rPr>
            <sz val="9"/>
            <color indexed="81"/>
            <rFont val="Tahoma"/>
            <family val="2"/>
          </rPr>
          <t>Account_Balance_MTD(acctdept: {Map!G452})</t>
        </r>
      </text>
    </comment>
    <comment ref="I362" authorId="0" shapeId="0" xr:uid="{49153763-32E4-4A7E-ABE4-491B424FBBDF}">
      <text>
        <r>
          <rPr>
            <sz val="9"/>
            <color indexed="81"/>
            <rFont val="Tahoma"/>
            <family val="2"/>
          </rPr>
          <t>Account_Balance_MTD(acctdept: {Map!H452})</t>
        </r>
      </text>
    </comment>
    <comment ref="J362" authorId="0" shapeId="0" xr:uid="{B0778896-43D0-4014-9B33-0CB08AB3AC0E}">
      <text>
        <r>
          <rPr>
            <sz val="9"/>
            <color indexed="81"/>
            <rFont val="Tahoma"/>
            <family val="2"/>
          </rPr>
          <t>Account_Balance_MTD(acctdept: {Map!I452})</t>
        </r>
      </text>
    </comment>
    <comment ref="K362" authorId="0" shapeId="0" xr:uid="{C58721C0-95D2-4687-B532-62BFEA8F5336}">
      <text>
        <r>
          <rPr>
            <sz val="9"/>
            <color indexed="81"/>
            <rFont val="Tahoma"/>
            <family val="2"/>
          </rPr>
          <t>Account_Balance_MTD(acctdept: {Map!J452})</t>
        </r>
      </text>
    </comment>
    <comment ref="L362" authorId="0" shapeId="0" xr:uid="{BDEBB5D3-C905-48C9-91D7-83B19A194936}">
      <text>
        <r>
          <rPr>
            <sz val="9"/>
            <color indexed="81"/>
            <rFont val="Tahoma"/>
            <family val="2"/>
          </rPr>
          <t>Account_Balance_MTD(acctdept: {Map!K452})</t>
        </r>
      </text>
    </comment>
    <comment ref="M362" authorId="0" shapeId="0" xr:uid="{7E833298-B0E1-441F-A5E9-38CD1FD78281}">
      <text>
        <r>
          <rPr>
            <sz val="9"/>
            <color indexed="81"/>
            <rFont val="Tahoma"/>
            <family val="2"/>
          </rPr>
          <t>Account_Balance_MTD(acctdept: {Map!L452})</t>
        </r>
      </text>
    </comment>
    <comment ref="D363" authorId="0" shapeId="0" xr:uid="{EB53C24E-6889-4723-997B-2D8719CC00C2}">
      <text>
        <r>
          <rPr>
            <sz val="9"/>
            <color indexed="81"/>
            <rFont val="Tahoma"/>
            <family val="2"/>
          </rPr>
          <t>Account_Balance_MTD(acctdept: {Map!C453})</t>
        </r>
      </text>
    </comment>
    <comment ref="E363" authorId="0" shapeId="0" xr:uid="{782BEC59-D6F5-4012-983C-43BD4E0D7E13}">
      <text>
        <r>
          <rPr>
            <sz val="9"/>
            <color indexed="81"/>
            <rFont val="Tahoma"/>
            <family val="2"/>
          </rPr>
          <t>Account_Balance_MTD(acctdept: {Map!D453})</t>
        </r>
      </text>
    </comment>
    <comment ref="F363" authorId="0" shapeId="0" xr:uid="{C89A97E0-436C-4477-9368-F06F3E11439F}">
      <text>
        <r>
          <rPr>
            <sz val="9"/>
            <color indexed="81"/>
            <rFont val="Tahoma"/>
            <family val="2"/>
          </rPr>
          <t>Account_Balance_MTD(acctdept: {Map!E453})</t>
        </r>
      </text>
    </comment>
    <comment ref="G363" authorId="0" shapeId="0" xr:uid="{053DD3A4-B9D7-419F-BA8B-9910B8F54CBE}">
      <text>
        <r>
          <rPr>
            <sz val="9"/>
            <color indexed="81"/>
            <rFont val="Tahoma"/>
            <family val="2"/>
          </rPr>
          <t>Account_Balance_MTD(acctdept: {Map!F453})</t>
        </r>
      </text>
    </comment>
    <comment ref="H363" authorId="0" shapeId="0" xr:uid="{457BD95A-C60D-44F3-A83A-3003693B7808}">
      <text>
        <r>
          <rPr>
            <sz val="9"/>
            <color indexed="81"/>
            <rFont val="Tahoma"/>
            <family val="2"/>
          </rPr>
          <t>Account_Balance_MTD(acctdept: {Map!G453})</t>
        </r>
      </text>
    </comment>
    <comment ref="I363" authorId="0" shapeId="0" xr:uid="{2C54478A-C576-4295-BF7C-5029CB459DE6}">
      <text>
        <r>
          <rPr>
            <sz val="9"/>
            <color indexed="81"/>
            <rFont val="Tahoma"/>
            <family val="2"/>
          </rPr>
          <t>Account_Balance_MTD(acctdept: {Map!H453})</t>
        </r>
      </text>
    </comment>
    <comment ref="J363" authorId="0" shapeId="0" xr:uid="{099FCBB7-D5DF-432B-82C7-7E51C882CD6D}">
      <text>
        <r>
          <rPr>
            <sz val="9"/>
            <color indexed="81"/>
            <rFont val="Tahoma"/>
            <family val="2"/>
          </rPr>
          <t>Account_Balance_MTD(acctdept: {Map!I453})</t>
        </r>
      </text>
    </comment>
    <comment ref="K363" authorId="0" shapeId="0" xr:uid="{ECB84AA9-D690-46C5-BE2E-4ABF77DC8040}">
      <text>
        <r>
          <rPr>
            <sz val="9"/>
            <color indexed="81"/>
            <rFont val="Tahoma"/>
            <family val="2"/>
          </rPr>
          <t>Account_Balance_MTD(acctdept: {Map!J453})</t>
        </r>
      </text>
    </comment>
    <comment ref="L363" authorId="0" shapeId="0" xr:uid="{D859FF50-A039-4874-BCF1-B8BDA477C6D3}">
      <text>
        <r>
          <rPr>
            <sz val="9"/>
            <color indexed="81"/>
            <rFont val="Tahoma"/>
            <family val="2"/>
          </rPr>
          <t>Account_Balance_MTD(acctdept: {Map!K453})</t>
        </r>
      </text>
    </comment>
    <comment ref="M363" authorId="0" shapeId="0" xr:uid="{F2C4A7B4-F0C7-4D8F-AE60-847B785682A3}">
      <text>
        <r>
          <rPr>
            <sz val="9"/>
            <color indexed="81"/>
            <rFont val="Tahoma"/>
            <family val="2"/>
          </rPr>
          <t>Account_Balance_MTD(acctdept: {Map!L453})</t>
        </r>
      </text>
    </comment>
    <comment ref="D364" authorId="0" shapeId="0" xr:uid="{DC248426-EDC4-4B5C-A0D2-744B197D67A3}">
      <text>
        <r>
          <rPr>
            <sz val="9"/>
            <color indexed="81"/>
            <rFont val="Tahoma"/>
            <family val="2"/>
          </rPr>
          <t>Account_Balance_MTD(acctdept: {Map!C454})</t>
        </r>
      </text>
    </comment>
    <comment ref="E364" authorId="0" shapeId="0" xr:uid="{955C2C59-F13E-4EC4-A90F-C7296978249A}">
      <text>
        <r>
          <rPr>
            <sz val="9"/>
            <color indexed="81"/>
            <rFont val="Tahoma"/>
            <family val="2"/>
          </rPr>
          <t>Account_Balance_MTD(acctdept: {Map!D454})</t>
        </r>
      </text>
    </comment>
    <comment ref="F364" authorId="0" shapeId="0" xr:uid="{6D5A4AE4-6D81-4BE2-B88C-BBCA95EDA57B}">
      <text>
        <r>
          <rPr>
            <sz val="9"/>
            <color indexed="81"/>
            <rFont val="Tahoma"/>
            <family val="2"/>
          </rPr>
          <t>Account_Balance_MTD(acctdept: {Map!E454})</t>
        </r>
      </text>
    </comment>
    <comment ref="G364" authorId="0" shapeId="0" xr:uid="{E17A050B-760C-41BF-B6AA-F315447792BD}">
      <text>
        <r>
          <rPr>
            <sz val="9"/>
            <color indexed="81"/>
            <rFont val="Tahoma"/>
            <family val="2"/>
          </rPr>
          <t>Account_Balance_MTD(acctdept: {Map!F454})</t>
        </r>
      </text>
    </comment>
    <comment ref="H364" authorId="0" shapeId="0" xr:uid="{7CE2DC07-4E07-4E29-988D-0E87B0AFC75D}">
      <text>
        <r>
          <rPr>
            <sz val="9"/>
            <color indexed="81"/>
            <rFont val="Tahoma"/>
            <family val="2"/>
          </rPr>
          <t>Account_Balance_MTD(acctdept: {Map!G454})</t>
        </r>
      </text>
    </comment>
    <comment ref="I364" authorId="0" shapeId="0" xr:uid="{A1393931-6830-4355-A7B0-AD4DA7778B5C}">
      <text>
        <r>
          <rPr>
            <sz val="9"/>
            <color indexed="81"/>
            <rFont val="Tahoma"/>
            <family val="2"/>
          </rPr>
          <t>Account_Balance_MTD(acctdept: {Map!H454})</t>
        </r>
      </text>
    </comment>
    <comment ref="J364" authorId="0" shapeId="0" xr:uid="{54232AFB-8E2D-416C-9C11-D3FA630DE9EF}">
      <text>
        <r>
          <rPr>
            <sz val="9"/>
            <color indexed="81"/>
            <rFont val="Tahoma"/>
            <family val="2"/>
          </rPr>
          <t>Account_Balance_MTD(acctdept: {Map!I454})</t>
        </r>
      </text>
    </comment>
    <comment ref="K364" authorId="0" shapeId="0" xr:uid="{7A03B892-15C3-45A5-AEAC-6B28EE619607}">
      <text>
        <r>
          <rPr>
            <sz val="9"/>
            <color indexed="81"/>
            <rFont val="Tahoma"/>
            <family val="2"/>
          </rPr>
          <t>Account_Balance_MTD(acctdept: {Map!J454})</t>
        </r>
      </text>
    </comment>
    <comment ref="L364" authorId="0" shapeId="0" xr:uid="{51E8771F-6A50-4A6A-9F61-7E3216424738}">
      <text>
        <r>
          <rPr>
            <sz val="9"/>
            <color indexed="81"/>
            <rFont val="Tahoma"/>
            <family val="2"/>
          </rPr>
          <t>Account_Balance_MTD(acctdept: {Map!K454})</t>
        </r>
      </text>
    </comment>
    <comment ref="M364" authorId="0" shapeId="0" xr:uid="{C9924EF5-6624-481D-8B0D-9146EFCCE693}">
      <text>
        <r>
          <rPr>
            <sz val="9"/>
            <color indexed="81"/>
            <rFont val="Tahoma"/>
            <family val="2"/>
          </rPr>
          <t>Account_Balance_MTD(acctdept: {Map!L454})</t>
        </r>
      </text>
    </comment>
    <comment ref="D365" authorId="0" shapeId="0" xr:uid="{469ABE24-7887-4D21-8158-A2F6067C774A}">
      <text>
        <r>
          <rPr>
            <sz val="9"/>
            <color indexed="81"/>
            <rFont val="Tahoma"/>
            <family val="2"/>
          </rPr>
          <t>Account_Balance_MTD(acctdept: {Map!C455})</t>
        </r>
      </text>
    </comment>
    <comment ref="E365" authorId="0" shapeId="0" xr:uid="{90448E0B-11CE-4516-8639-87C5F6C05731}">
      <text>
        <r>
          <rPr>
            <sz val="9"/>
            <color indexed="81"/>
            <rFont val="Tahoma"/>
            <family val="2"/>
          </rPr>
          <t>Account_Balance_MTD(acctdept: {Map!D455})</t>
        </r>
      </text>
    </comment>
    <comment ref="F365" authorId="0" shapeId="0" xr:uid="{B7D63550-D8FE-4028-8DB6-191B2B0F43CB}">
      <text>
        <r>
          <rPr>
            <sz val="9"/>
            <color indexed="81"/>
            <rFont val="Tahoma"/>
            <family val="2"/>
          </rPr>
          <t>Account_Balance_MTD(acctdept: {Map!E455})</t>
        </r>
      </text>
    </comment>
    <comment ref="G365" authorId="0" shapeId="0" xr:uid="{576C91A1-4358-4B7F-B6CC-0BAF15E04759}">
      <text>
        <r>
          <rPr>
            <sz val="9"/>
            <color indexed="81"/>
            <rFont val="Tahoma"/>
            <family val="2"/>
          </rPr>
          <t>Account_Balance_MTD(acctdept: {Map!F455})</t>
        </r>
      </text>
    </comment>
    <comment ref="H365" authorId="0" shapeId="0" xr:uid="{D5AA380C-1565-4F8D-B285-6AD0E86675D5}">
      <text>
        <r>
          <rPr>
            <sz val="9"/>
            <color indexed="81"/>
            <rFont val="Tahoma"/>
            <family val="2"/>
          </rPr>
          <t>Account_Balance_MTD(acctdept: {Map!G455})</t>
        </r>
      </text>
    </comment>
    <comment ref="I365" authorId="0" shapeId="0" xr:uid="{BEE321AC-9798-4723-A7F2-16830082B282}">
      <text>
        <r>
          <rPr>
            <sz val="9"/>
            <color indexed="81"/>
            <rFont val="Tahoma"/>
            <family val="2"/>
          </rPr>
          <t>Account_Balance_MTD(acctdept: {Map!H455})</t>
        </r>
      </text>
    </comment>
    <comment ref="J365" authorId="0" shapeId="0" xr:uid="{F52EB8B9-DC49-456E-BB1A-4CD3FA319888}">
      <text>
        <r>
          <rPr>
            <sz val="9"/>
            <color indexed="81"/>
            <rFont val="Tahoma"/>
            <family val="2"/>
          </rPr>
          <t>Account_Balance_MTD(acctdept: {Map!I455})</t>
        </r>
      </text>
    </comment>
    <comment ref="K365" authorId="0" shapeId="0" xr:uid="{06554E0D-A24D-4F18-9CB0-653BC0499EC4}">
      <text>
        <r>
          <rPr>
            <sz val="9"/>
            <color indexed="81"/>
            <rFont val="Tahoma"/>
            <family val="2"/>
          </rPr>
          <t>Account_Balance_MTD(acctdept: {Map!J455})</t>
        </r>
      </text>
    </comment>
    <comment ref="L365" authorId="0" shapeId="0" xr:uid="{AC2CE891-4B73-401E-8AAF-12C8742CDACA}">
      <text>
        <r>
          <rPr>
            <sz val="9"/>
            <color indexed="81"/>
            <rFont val="Tahoma"/>
            <family val="2"/>
          </rPr>
          <t>Account_Balance_MTD(acctdept: {Map!K455})</t>
        </r>
      </text>
    </comment>
    <comment ref="M365" authorId="0" shapeId="0" xr:uid="{AA9F8827-37C1-4916-B9DF-9EA47A38DC61}">
      <text>
        <r>
          <rPr>
            <sz val="9"/>
            <color indexed="81"/>
            <rFont val="Tahoma"/>
            <family val="2"/>
          </rPr>
          <t>Account_Balance_MTD(acctdept: {Map!L455})</t>
        </r>
      </text>
    </comment>
    <comment ref="D366" authorId="0" shapeId="0" xr:uid="{0CD6905A-BA63-4FE8-9399-E3684C827F68}">
      <text>
        <r>
          <rPr>
            <sz val="9"/>
            <color indexed="81"/>
            <rFont val="Tahoma"/>
            <family val="2"/>
          </rPr>
          <t>Account_Balance_MTD(acctdept: {Map!C456})</t>
        </r>
      </text>
    </comment>
    <comment ref="E366" authorId="0" shapeId="0" xr:uid="{75F56DB5-7064-4021-A630-FE389893E394}">
      <text>
        <r>
          <rPr>
            <sz val="9"/>
            <color indexed="81"/>
            <rFont val="Tahoma"/>
            <family val="2"/>
          </rPr>
          <t>Account_Balance_MTD(acctdept: {Map!D456})</t>
        </r>
      </text>
    </comment>
    <comment ref="F366" authorId="0" shapeId="0" xr:uid="{A204954A-50E8-4074-A6F6-D65710B792F9}">
      <text>
        <r>
          <rPr>
            <sz val="9"/>
            <color indexed="81"/>
            <rFont val="Tahoma"/>
            <family val="2"/>
          </rPr>
          <t>Account_Balance_MTD(acctdept: {Map!E456})</t>
        </r>
      </text>
    </comment>
    <comment ref="G366" authorId="0" shapeId="0" xr:uid="{8A75E9DD-2C1C-4883-8B9B-BB2E06DF1496}">
      <text>
        <r>
          <rPr>
            <sz val="9"/>
            <color indexed="81"/>
            <rFont val="Tahoma"/>
            <family val="2"/>
          </rPr>
          <t>Account_Balance_MTD(acctdept: {Map!F456})</t>
        </r>
      </text>
    </comment>
    <comment ref="H366" authorId="0" shapeId="0" xr:uid="{C52254E8-F402-49DE-8D16-30781CFF6579}">
      <text>
        <r>
          <rPr>
            <sz val="9"/>
            <color indexed="81"/>
            <rFont val="Tahoma"/>
            <family val="2"/>
          </rPr>
          <t>Account_Balance_MTD(acctdept: {Map!G456})</t>
        </r>
      </text>
    </comment>
    <comment ref="I366" authorId="0" shapeId="0" xr:uid="{713B266C-A237-4802-A523-52F71BD1CAB8}">
      <text>
        <r>
          <rPr>
            <sz val="9"/>
            <color indexed="81"/>
            <rFont val="Tahoma"/>
            <family val="2"/>
          </rPr>
          <t>Account_Balance_MTD(acctdept: {Map!H456})</t>
        </r>
      </text>
    </comment>
    <comment ref="J366" authorId="0" shapeId="0" xr:uid="{022F3462-4AAF-4DD5-A066-E9F640076D78}">
      <text>
        <r>
          <rPr>
            <sz val="9"/>
            <color indexed="81"/>
            <rFont val="Tahoma"/>
            <family val="2"/>
          </rPr>
          <t>Account_Balance_MTD(acctdept: {Map!I456})</t>
        </r>
      </text>
    </comment>
    <comment ref="K366" authorId="0" shapeId="0" xr:uid="{75A3E215-9A84-453A-91A7-E43B7732B023}">
      <text>
        <r>
          <rPr>
            <sz val="9"/>
            <color indexed="81"/>
            <rFont val="Tahoma"/>
            <family val="2"/>
          </rPr>
          <t>Account_Balance_MTD(acctdept: {Map!J456})</t>
        </r>
      </text>
    </comment>
    <comment ref="L366" authorId="0" shapeId="0" xr:uid="{B0386066-D99B-4447-8F34-81E0892376D8}">
      <text>
        <r>
          <rPr>
            <sz val="9"/>
            <color indexed="81"/>
            <rFont val="Tahoma"/>
            <family val="2"/>
          </rPr>
          <t>Account_Balance_MTD(acctdept: {Map!K456})</t>
        </r>
      </text>
    </comment>
    <comment ref="M366" authorId="0" shapeId="0" xr:uid="{B7BBCB3C-EE34-4A3D-A933-4144B1928DEA}">
      <text>
        <r>
          <rPr>
            <sz val="9"/>
            <color indexed="81"/>
            <rFont val="Tahoma"/>
            <family val="2"/>
          </rPr>
          <t>Account_Balance_MTD(acctdept: {Map!L456})</t>
        </r>
      </text>
    </comment>
    <comment ref="D367" authorId="0" shapeId="0" xr:uid="{4EDCA80B-83BD-4FE9-B73A-AD42C872C711}">
      <text>
        <r>
          <rPr>
            <sz val="9"/>
            <color indexed="81"/>
            <rFont val="Tahoma"/>
            <family val="2"/>
          </rPr>
          <t>Account_Balance_MTD(acctdept: {Map!C457})</t>
        </r>
      </text>
    </comment>
    <comment ref="E367" authorId="0" shapeId="0" xr:uid="{16458D69-1EDE-480E-B1FC-35360D87CC95}">
      <text>
        <r>
          <rPr>
            <sz val="9"/>
            <color indexed="81"/>
            <rFont val="Tahoma"/>
            <family val="2"/>
          </rPr>
          <t>Account_Balance_MTD(acctdept: {Map!D457})</t>
        </r>
      </text>
    </comment>
    <comment ref="F367" authorId="0" shapeId="0" xr:uid="{699E04E5-C983-4767-8D97-7CACCB60598A}">
      <text>
        <r>
          <rPr>
            <sz val="9"/>
            <color indexed="81"/>
            <rFont val="Tahoma"/>
            <family val="2"/>
          </rPr>
          <t>Account_Balance_MTD(acctdept: {Map!E457})</t>
        </r>
      </text>
    </comment>
    <comment ref="G367" authorId="0" shapeId="0" xr:uid="{613228CD-9448-455F-BF6C-F43CDE2ADDD1}">
      <text>
        <r>
          <rPr>
            <sz val="9"/>
            <color indexed="81"/>
            <rFont val="Tahoma"/>
            <family val="2"/>
          </rPr>
          <t>Account_Balance_MTD(acctdept: {Map!F457})</t>
        </r>
      </text>
    </comment>
    <comment ref="H367" authorId="0" shapeId="0" xr:uid="{5F4B50EF-B0C8-4C05-B98E-2A302742EB3D}">
      <text>
        <r>
          <rPr>
            <sz val="9"/>
            <color indexed="81"/>
            <rFont val="Tahoma"/>
            <family val="2"/>
          </rPr>
          <t>Account_Balance_MTD(acctdept: {Map!G457})</t>
        </r>
      </text>
    </comment>
    <comment ref="I367" authorId="0" shapeId="0" xr:uid="{434CCF13-A8D9-4C4A-9CE4-17559B3E830F}">
      <text>
        <r>
          <rPr>
            <sz val="9"/>
            <color indexed="81"/>
            <rFont val="Tahoma"/>
            <family val="2"/>
          </rPr>
          <t>Account_Balance_MTD(acctdept: {Map!H457})</t>
        </r>
      </text>
    </comment>
    <comment ref="J367" authorId="0" shapeId="0" xr:uid="{B0DAABF8-1D22-48F9-9E16-A78A46F82C31}">
      <text>
        <r>
          <rPr>
            <sz val="9"/>
            <color indexed="81"/>
            <rFont val="Tahoma"/>
            <family val="2"/>
          </rPr>
          <t>Account_Balance_MTD(acctdept: {Map!I457})</t>
        </r>
      </text>
    </comment>
    <comment ref="K367" authorId="0" shapeId="0" xr:uid="{78173923-7B5F-46E1-9462-9739EFFBECD6}">
      <text>
        <r>
          <rPr>
            <sz val="9"/>
            <color indexed="81"/>
            <rFont val="Tahoma"/>
            <family val="2"/>
          </rPr>
          <t>Account_Balance_MTD(acctdept: {Map!J457})</t>
        </r>
      </text>
    </comment>
    <comment ref="L367" authorId="0" shapeId="0" xr:uid="{1E243A2B-AD47-46F8-8BC8-992F1377BE09}">
      <text>
        <r>
          <rPr>
            <sz val="9"/>
            <color indexed="81"/>
            <rFont val="Tahoma"/>
            <family val="2"/>
          </rPr>
          <t>Account_Balance_MTD(acctdept: {Map!K457})</t>
        </r>
      </text>
    </comment>
    <comment ref="M367" authorId="0" shapeId="0" xr:uid="{CD0E89D3-4242-445F-93C5-D73494702B84}">
      <text>
        <r>
          <rPr>
            <sz val="9"/>
            <color indexed="81"/>
            <rFont val="Tahoma"/>
            <family val="2"/>
          </rPr>
          <t>Account_Balance_MTD(acctdept: {Map!L457})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C2" authorId="0" shapeId="0" xr:uid="{CD99A25F-84B6-4258-8A08-BCFAC8845935}">
      <text>
        <r>
          <rPr>
            <sz val="9"/>
            <color indexed="81"/>
            <rFont val="Tahoma"/>
            <family val="2"/>
          </rPr>
          <t>MU_Sold_Count_Calendar_YTD_by_GLID(acctdept: {Map!C314})</t>
        </r>
      </text>
    </comment>
    <comment ref="D2" authorId="0" shapeId="0" xr:uid="{5400D405-F78B-49F6-8CAC-C1FBED8ED037}">
      <text>
        <r>
          <rPr>
            <sz val="9"/>
            <color indexed="81"/>
            <rFont val="Tahoma"/>
            <family val="2"/>
          </rPr>
          <t>MU_Sold_Count_Calendar_YTD_by_GLID(acctdept: {Map!D314})</t>
        </r>
      </text>
    </comment>
    <comment ref="E2" authorId="0" shapeId="0" xr:uid="{4C066323-4B1B-488D-8795-E26E57517F42}">
      <text>
        <r>
          <rPr>
            <sz val="9"/>
            <color indexed="81"/>
            <rFont val="Tahoma"/>
            <family val="2"/>
          </rPr>
          <t>MU_Sold_Count_Calendar_YTD_by_GLID(acctdept: {Map!E314})</t>
        </r>
      </text>
    </comment>
    <comment ref="F2" authorId="0" shapeId="0" xr:uid="{0452A76A-56A7-4715-865E-CD61837C9755}">
      <text>
        <r>
          <rPr>
            <sz val="9"/>
            <color indexed="81"/>
            <rFont val="Tahoma"/>
            <family val="2"/>
          </rPr>
          <t>MU_Sold_Count_Calendar_YTD_by_GLID(acctdept: {Map!F314})</t>
        </r>
      </text>
    </comment>
    <comment ref="G2" authorId="0" shapeId="0" xr:uid="{6B374B67-819C-43E0-A406-00270F058612}">
      <text>
        <r>
          <rPr>
            <sz val="9"/>
            <color indexed="81"/>
            <rFont val="Tahoma"/>
            <family val="2"/>
          </rPr>
          <t>MU_Sold_Count_Calendar_YTD_by_GLID(acctdept: {Map!G314})</t>
        </r>
      </text>
    </comment>
    <comment ref="H2" authorId="0" shapeId="0" xr:uid="{575CAC1F-D826-41DB-8B00-9B6566F6CAF2}">
      <text>
        <r>
          <rPr>
            <sz val="9"/>
            <color indexed="81"/>
            <rFont val="Tahoma"/>
            <family val="2"/>
          </rPr>
          <t>MU_Sold_Count_Calendar_YTD_by_GLID(acctdept: {Map!H314})</t>
        </r>
      </text>
    </comment>
    <comment ref="I2" authorId="0" shapeId="0" xr:uid="{95759A93-F021-4334-8675-90AF8F8762C7}">
      <text>
        <r>
          <rPr>
            <sz val="9"/>
            <color indexed="81"/>
            <rFont val="Tahoma"/>
            <family val="2"/>
          </rPr>
          <t>MU_Sold_Count_Calendar_YTD_by_GLID(acctdept: {Map!I314})</t>
        </r>
      </text>
    </comment>
    <comment ref="J2" authorId="0" shapeId="0" xr:uid="{F2A4900F-BE46-470E-954C-8E554702E746}">
      <text>
        <r>
          <rPr>
            <sz val="9"/>
            <color indexed="81"/>
            <rFont val="Tahoma"/>
            <family val="2"/>
          </rPr>
          <t>MU_Sold_Count_Calendar_YTD_by_GLID(acctdept: {Map!J314})</t>
        </r>
      </text>
    </comment>
    <comment ref="K2" authorId="0" shapeId="0" xr:uid="{B2A5C3FA-8320-47B9-8294-83C238B9F03A}">
      <text>
        <r>
          <rPr>
            <sz val="9"/>
            <color indexed="81"/>
            <rFont val="Tahoma"/>
            <family val="2"/>
          </rPr>
          <t>MU_Sold_Count_Calendar_YTD_by_GLID(acctdept: {Map!K314})</t>
        </r>
      </text>
    </comment>
    <comment ref="L2" authorId="0" shapeId="0" xr:uid="{AD261EC5-5ECF-414D-B1EC-7F08C4249C09}">
      <text>
        <r>
          <rPr>
            <sz val="9"/>
            <color indexed="81"/>
            <rFont val="Tahoma"/>
            <family val="2"/>
          </rPr>
          <t>MU_Sold_Count_Calendar_YTD_by_GLID(acctdept: {Map!L314})</t>
        </r>
      </text>
    </comment>
    <comment ref="C3" authorId="0" shapeId="0" xr:uid="{671CF8AD-1162-49E3-96B7-0CC0F3C673CA}">
      <text>
        <r>
          <rPr>
            <sz val="9"/>
            <color indexed="81"/>
            <rFont val="Tahoma"/>
            <family val="2"/>
          </rPr>
          <t>MU_Sold_Count_Calendar_YTD_by_GLID(acctdept: {Map!C315})</t>
        </r>
      </text>
    </comment>
    <comment ref="D3" authorId="0" shapeId="0" xr:uid="{D68AC8EF-78F2-43C8-90D5-C03F2E9EBBBC}">
      <text>
        <r>
          <rPr>
            <sz val="9"/>
            <color indexed="81"/>
            <rFont val="Tahoma"/>
            <family val="2"/>
          </rPr>
          <t>MU_Sold_Count_Calendar_YTD_by_GLID(acctdept: {Map!D315})</t>
        </r>
      </text>
    </comment>
    <comment ref="E3" authorId="0" shapeId="0" xr:uid="{6187BC44-215B-4928-A346-43A4CB8025DD}">
      <text>
        <r>
          <rPr>
            <sz val="9"/>
            <color indexed="81"/>
            <rFont val="Tahoma"/>
            <family val="2"/>
          </rPr>
          <t>MU_Sold_Count_Calendar_YTD_by_GLID(acctdept: {Map!E315})</t>
        </r>
      </text>
    </comment>
    <comment ref="F3" authorId="0" shapeId="0" xr:uid="{73461F12-32DA-4862-8345-30657E395FC9}">
      <text>
        <r>
          <rPr>
            <sz val="9"/>
            <color indexed="81"/>
            <rFont val="Tahoma"/>
            <family val="2"/>
          </rPr>
          <t>MU_Sold_Count_Calendar_YTD_by_GLID(acctdept: {Map!F315})</t>
        </r>
      </text>
    </comment>
    <comment ref="G3" authorId="0" shapeId="0" xr:uid="{191FFAE5-0A47-4DD8-9821-090D3A08C97B}">
      <text>
        <r>
          <rPr>
            <sz val="9"/>
            <color indexed="81"/>
            <rFont val="Tahoma"/>
            <family val="2"/>
          </rPr>
          <t>MU_Sold_Count_Calendar_YTD_by_GLID(acctdept: {Map!G315})</t>
        </r>
      </text>
    </comment>
    <comment ref="H3" authorId="0" shapeId="0" xr:uid="{4104B8DB-904C-42AB-B37E-A4B7FB2C0D47}">
      <text>
        <r>
          <rPr>
            <sz val="9"/>
            <color indexed="81"/>
            <rFont val="Tahoma"/>
            <family val="2"/>
          </rPr>
          <t>MU_Sold_Count_Calendar_YTD_by_GLID(acctdept: {Map!H315})</t>
        </r>
      </text>
    </comment>
    <comment ref="I3" authorId="0" shapeId="0" xr:uid="{6327C29D-EECA-44A9-9503-AF9E5F7AE931}">
      <text>
        <r>
          <rPr>
            <sz val="9"/>
            <color indexed="81"/>
            <rFont val="Tahoma"/>
            <family val="2"/>
          </rPr>
          <t>MU_Sold_Count_Calendar_YTD_by_GLID(acctdept: {Map!I315})</t>
        </r>
      </text>
    </comment>
    <comment ref="J3" authorId="0" shapeId="0" xr:uid="{C93C8B3B-68D9-4CCE-B978-0A9511CB0CD6}">
      <text>
        <r>
          <rPr>
            <sz val="9"/>
            <color indexed="81"/>
            <rFont val="Tahoma"/>
            <family val="2"/>
          </rPr>
          <t>MU_Sold_Count_Calendar_YTD_by_GLID(acctdept: {Map!J315})</t>
        </r>
      </text>
    </comment>
    <comment ref="K3" authorId="0" shapeId="0" xr:uid="{D0502FF8-E16E-4CAA-A6F8-BF0E97260AAD}">
      <text>
        <r>
          <rPr>
            <sz val="9"/>
            <color indexed="81"/>
            <rFont val="Tahoma"/>
            <family val="2"/>
          </rPr>
          <t>MU_Sold_Count_Calendar_YTD_by_GLID(acctdept: {Map!K315})</t>
        </r>
      </text>
    </comment>
    <comment ref="L3" authorId="0" shapeId="0" xr:uid="{3A9E84CA-8B91-438C-9709-820218774AF2}">
      <text>
        <r>
          <rPr>
            <sz val="9"/>
            <color indexed="81"/>
            <rFont val="Tahoma"/>
            <family val="2"/>
          </rPr>
          <t>MU_Sold_Count_Calendar_YTD_by_GLID(acctdept: {Map!L315})</t>
        </r>
      </text>
    </comment>
    <comment ref="C4" authorId="0" shapeId="0" xr:uid="{B1F0CAE7-1598-4AE0-B35F-5CC73FDE22CB}">
      <text>
        <r>
          <rPr>
            <sz val="9"/>
            <color indexed="81"/>
            <rFont val="Tahoma"/>
            <family val="2"/>
          </rPr>
          <t>MU_Sold_Count_Calendar_YTD_by_GLID(acctdept: {Map!C316})</t>
        </r>
      </text>
    </comment>
    <comment ref="D4" authorId="0" shapeId="0" xr:uid="{69AE470C-EADB-4EA1-88DF-42F020BC30FE}">
      <text>
        <r>
          <rPr>
            <sz val="9"/>
            <color indexed="81"/>
            <rFont val="Tahoma"/>
            <family val="2"/>
          </rPr>
          <t>MU_Sold_Count_Calendar_YTD_by_GLID(acctdept: {Map!D316})</t>
        </r>
      </text>
    </comment>
    <comment ref="E4" authorId="0" shapeId="0" xr:uid="{5D719EC8-E66B-41AA-8830-5ABB7CB524CD}">
      <text>
        <r>
          <rPr>
            <sz val="9"/>
            <color indexed="81"/>
            <rFont val="Tahoma"/>
            <family val="2"/>
          </rPr>
          <t>MU_Sold_Count_Calendar_YTD_by_GLID(acctdept: {Map!E316})</t>
        </r>
      </text>
    </comment>
    <comment ref="F4" authorId="0" shapeId="0" xr:uid="{D63CC1EB-9B8E-4CD6-AEF6-916FD88078A1}">
      <text>
        <r>
          <rPr>
            <sz val="9"/>
            <color indexed="81"/>
            <rFont val="Tahoma"/>
            <family val="2"/>
          </rPr>
          <t>MU_Sold_Count_Calendar_YTD_by_GLID(acctdept: {Map!F316})</t>
        </r>
      </text>
    </comment>
    <comment ref="G4" authorId="0" shapeId="0" xr:uid="{AB16B881-F2E8-4D90-8814-6EC50BA33535}">
      <text>
        <r>
          <rPr>
            <sz val="9"/>
            <color indexed="81"/>
            <rFont val="Tahoma"/>
            <family val="2"/>
          </rPr>
          <t>MU_Sold_Count_Calendar_YTD_by_GLID(acctdept: {Map!G316})</t>
        </r>
      </text>
    </comment>
    <comment ref="H4" authorId="0" shapeId="0" xr:uid="{2687E21C-950D-48AA-BDF8-4A013F9991B7}">
      <text>
        <r>
          <rPr>
            <sz val="9"/>
            <color indexed="81"/>
            <rFont val="Tahoma"/>
            <family val="2"/>
          </rPr>
          <t>MU_Sold_Count_Calendar_YTD_by_GLID(acctdept: {Map!H316})</t>
        </r>
      </text>
    </comment>
    <comment ref="I4" authorId="0" shapeId="0" xr:uid="{8B7C3F2B-FE16-40E7-9AC1-8173DDF281A7}">
      <text>
        <r>
          <rPr>
            <sz val="9"/>
            <color indexed="81"/>
            <rFont val="Tahoma"/>
            <family val="2"/>
          </rPr>
          <t>MU_Sold_Count_Calendar_YTD_by_GLID(acctdept: {Map!I316})</t>
        </r>
      </text>
    </comment>
    <comment ref="J4" authorId="0" shapeId="0" xr:uid="{AE50F09A-4855-4FF8-A753-16224A5F0CD1}">
      <text>
        <r>
          <rPr>
            <sz val="9"/>
            <color indexed="81"/>
            <rFont val="Tahoma"/>
            <family val="2"/>
          </rPr>
          <t>MU_Sold_Count_Calendar_YTD_by_GLID(acctdept: {Map!J316})</t>
        </r>
      </text>
    </comment>
    <comment ref="K4" authorId="0" shapeId="0" xr:uid="{3EBB7E43-EA99-4E23-9952-9F30920CFB8D}">
      <text>
        <r>
          <rPr>
            <sz val="9"/>
            <color indexed="81"/>
            <rFont val="Tahoma"/>
            <family val="2"/>
          </rPr>
          <t>MU_Sold_Count_Calendar_YTD_by_GLID(acctdept: {Map!K316})</t>
        </r>
      </text>
    </comment>
    <comment ref="L4" authorId="0" shapeId="0" xr:uid="{E3086ABA-BCF9-4D7A-937B-E710CEF09B2B}">
      <text>
        <r>
          <rPr>
            <sz val="9"/>
            <color indexed="81"/>
            <rFont val="Tahoma"/>
            <family val="2"/>
          </rPr>
          <t>MU_Sold_Count_Calendar_YTD_by_GLID(acctdept: {Map!L316})</t>
        </r>
      </text>
    </comment>
    <comment ref="C5" authorId="0" shapeId="0" xr:uid="{7892C090-E1B4-4BFF-9393-8178310215F6}">
      <text>
        <r>
          <rPr>
            <sz val="9"/>
            <color indexed="81"/>
            <rFont val="Tahoma"/>
            <family val="2"/>
          </rPr>
          <t>MU_Sold_Count_Calendar_YTD_by_GLID(acctdept: {Map!C317})</t>
        </r>
      </text>
    </comment>
    <comment ref="D5" authorId="0" shapeId="0" xr:uid="{F18EE765-C438-4DD4-A982-FB81FCEBB21B}">
      <text>
        <r>
          <rPr>
            <sz val="9"/>
            <color indexed="81"/>
            <rFont val="Tahoma"/>
            <family val="2"/>
          </rPr>
          <t>MU_Sold_Count_Calendar_YTD_by_GLID(acctdept: {Map!D317})</t>
        </r>
      </text>
    </comment>
    <comment ref="E5" authorId="0" shapeId="0" xr:uid="{0373A1D1-3937-487B-BF3B-41FF9FC2F86C}">
      <text>
        <r>
          <rPr>
            <sz val="9"/>
            <color indexed="81"/>
            <rFont val="Tahoma"/>
            <family val="2"/>
          </rPr>
          <t>MU_Sold_Count_Calendar_YTD_by_GLID(acctdept: {Map!E317})</t>
        </r>
      </text>
    </comment>
    <comment ref="F5" authorId="0" shapeId="0" xr:uid="{204198BA-40E5-4CF5-A4DA-7BC52AC9B4F1}">
      <text>
        <r>
          <rPr>
            <sz val="9"/>
            <color indexed="81"/>
            <rFont val="Tahoma"/>
            <family val="2"/>
          </rPr>
          <t>MU_Sold_Count_Calendar_YTD_by_GLID(acctdept: {Map!F317})</t>
        </r>
      </text>
    </comment>
    <comment ref="G5" authorId="0" shapeId="0" xr:uid="{BF5E5945-ADBE-48D5-A829-9194C29046C7}">
      <text>
        <r>
          <rPr>
            <sz val="9"/>
            <color indexed="81"/>
            <rFont val="Tahoma"/>
            <family val="2"/>
          </rPr>
          <t>MU_Sold_Count_Calendar_YTD_by_GLID(acctdept: {Map!G317})</t>
        </r>
      </text>
    </comment>
    <comment ref="H5" authorId="0" shapeId="0" xr:uid="{2132B23E-696D-4E14-ACD8-3D89C5EEA0A2}">
      <text>
        <r>
          <rPr>
            <sz val="9"/>
            <color indexed="81"/>
            <rFont val="Tahoma"/>
            <family val="2"/>
          </rPr>
          <t>MU_Sold_Count_Calendar_YTD_by_GLID(acctdept: {Map!H317})</t>
        </r>
      </text>
    </comment>
    <comment ref="I5" authorId="0" shapeId="0" xr:uid="{9CEA29B4-1D17-4267-BCEC-F88BC9E00CCD}">
      <text>
        <r>
          <rPr>
            <sz val="9"/>
            <color indexed="81"/>
            <rFont val="Tahoma"/>
            <family val="2"/>
          </rPr>
          <t>MU_Sold_Count_Calendar_YTD_by_GLID(acctdept: {Map!I317})</t>
        </r>
      </text>
    </comment>
    <comment ref="J5" authorId="0" shapeId="0" xr:uid="{ACD6549D-1480-42F1-9D7D-BD0F3690DB06}">
      <text>
        <r>
          <rPr>
            <sz val="9"/>
            <color indexed="81"/>
            <rFont val="Tahoma"/>
            <family val="2"/>
          </rPr>
          <t>MU_Sold_Count_Calendar_YTD_by_GLID(acctdept: {Map!J317})</t>
        </r>
      </text>
    </comment>
    <comment ref="K5" authorId="0" shapeId="0" xr:uid="{532245D5-2738-4BE9-88A2-A8144980EDD1}">
      <text>
        <r>
          <rPr>
            <sz val="9"/>
            <color indexed="81"/>
            <rFont val="Tahoma"/>
            <family val="2"/>
          </rPr>
          <t>MU_Sold_Count_Calendar_YTD_by_GLID(acctdept: {Map!K317})</t>
        </r>
      </text>
    </comment>
    <comment ref="L5" authorId="0" shapeId="0" xr:uid="{A8F95DB2-3457-4490-8591-60733A0451C6}">
      <text>
        <r>
          <rPr>
            <sz val="9"/>
            <color indexed="81"/>
            <rFont val="Tahoma"/>
            <family val="2"/>
          </rPr>
          <t>MU_Sold_Count_Calendar_YTD_by_GLID(acctdept: {Map!L317})</t>
        </r>
      </text>
    </comment>
    <comment ref="C6" authorId="0" shapeId="0" xr:uid="{9981B1AF-64D9-42F3-B628-A09756CD64B8}">
      <text>
        <r>
          <rPr>
            <sz val="9"/>
            <color indexed="81"/>
            <rFont val="Tahoma"/>
            <family val="2"/>
          </rPr>
          <t>MU_Sold_Count_Calendar_YTD_by_GLID(acctdept: {Map!C318})</t>
        </r>
      </text>
    </comment>
    <comment ref="D6" authorId="0" shapeId="0" xr:uid="{B66C89BF-AFB8-4DFF-B060-42DB74F8ACBA}">
      <text>
        <r>
          <rPr>
            <sz val="9"/>
            <color indexed="81"/>
            <rFont val="Tahoma"/>
            <family val="2"/>
          </rPr>
          <t>MU_Sold_Count_Calendar_YTD_by_GLID(acctdept: {Map!D318})</t>
        </r>
      </text>
    </comment>
    <comment ref="E6" authorId="0" shapeId="0" xr:uid="{20562C0E-5019-497B-9EEA-58D104CEAAE7}">
      <text>
        <r>
          <rPr>
            <sz val="9"/>
            <color indexed="81"/>
            <rFont val="Tahoma"/>
            <family val="2"/>
          </rPr>
          <t>MU_Sold_Count_Calendar_YTD_by_GLID(acctdept: {Map!E318})</t>
        </r>
      </text>
    </comment>
    <comment ref="F6" authorId="0" shapeId="0" xr:uid="{8EF256AD-341A-4C12-B86D-5A049E14170A}">
      <text>
        <r>
          <rPr>
            <sz val="9"/>
            <color indexed="81"/>
            <rFont val="Tahoma"/>
            <family val="2"/>
          </rPr>
          <t>MU_Sold_Count_Calendar_YTD_by_GLID(acctdept: {Map!F318})</t>
        </r>
      </text>
    </comment>
    <comment ref="G6" authorId="0" shapeId="0" xr:uid="{A6E3EA15-AAAE-478B-B006-694B715992EF}">
      <text>
        <r>
          <rPr>
            <sz val="9"/>
            <color indexed="81"/>
            <rFont val="Tahoma"/>
            <family val="2"/>
          </rPr>
          <t>MU_Sold_Count_Calendar_YTD_by_GLID(acctdept: {Map!G318})</t>
        </r>
      </text>
    </comment>
    <comment ref="H6" authorId="0" shapeId="0" xr:uid="{931B9755-89AD-4D4F-8D35-98AA7EB08B6D}">
      <text>
        <r>
          <rPr>
            <sz val="9"/>
            <color indexed="81"/>
            <rFont val="Tahoma"/>
            <family val="2"/>
          </rPr>
          <t>MU_Sold_Count_Calendar_YTD_by_GLID(acctdept: {Map!H318})</t>
        </r>
      </text>
    </comment>
    <comment ref="I6" authorId="0" shapeId="0" xr:uid="{F97E8F92-5299-442E-A260-6C57CC4BA3A4}">
      <text>
        <r>
          <rPr>
            <sz val="9"/>
            <color indexed="81"/>
            <rFont val="Tahoma"/>
            <family val="2"/>
          </rPr>
          <t>MU_Sold_Count_Calendar_YTD_by_GLID(acctdept: {Map!I318})</t>
        </r>
      </text>
    </comment>
    <comment ref="J6" authorId="0" shapeId="0" xr:uid="{47111D93-5443-4A6B-B5A6-29BD9BE118E6}">
      <text>
        <r>
          <rPr>
            <sz val="9"/>
            <color indexed="81"/>
            <rFont val="Tahoma"/>
            <family val="2"/>
          </rPr>
          <t>MU_Sold_Count_Calendar_YTD_by_GLID(acctdept: {Map!J318})</t>
        </r>
      </text>
    </comment>
    <comment ref="K6" authorId="0" shapeId="0" xr:uid="{D6740F73-2582-4D58-B3EC-129E65E028EE}">
      <text>
        <r>
          <rPr>
            <sz val="9"/>
            <color indexed="81"/>
            <rFont val="Tahoma"/>
            <family val="2"/>
          </rPr>
          <t>MU_Sold_Count_Calendar_YTD_by_GLID(acctdept: {Map!K318})</t>
        </r>
      </text>
    </comment>
    <comment ref="L6" authorId="0" shapeId="0" xr:uid="{23FCECEB-33B3-4199-8C6B-2F5AFA3DA016}">
      <text>
        <r>
          <rPr>
            <sz val="9"/>
            <color indexed="81"/>
            <rFont val="Tahoma"/>
            <family val="2"/>
          </rPr>
          <t>MU_Sold_Count_Calendar_YTD_by_GLID(acctdept: {Map!L318})</t>
        </r>
      </text>
    </comment>
    <comment ref="C7" authorId="0" shapeId="0" xr:uid="{BAFB4697-0088-4B03-8FF9-A95D5006905C}">
      <text>
        <r>
          <rPr>
            <sz val="9"/>
            <color indexed="81"/>
            <rFont val="Tahoma"/>
            <family val="2"/>
          </rPr>
          <t>MU_Sold_Count_Calendar_YTD_by_GLID(acctdept: {Map!C319})</t>
        </r>
      </text>
    </comment>
    <comment ref="D7" authorId="0" shapeId="0" xr:uid="{B2C32077-AB14-4358-B63A-0343FC8EF752}">
      <text>
        <r>
          <rPr>
            <sz val="9"/>
            <color indexed="81"/>
            <rFont val="Tahoma"/>
            <family val="2"/>
          </rPr>
          <t>MU_Sold_Count_Calendar_YTD_by_GLID(acctdept: {Map!D319})</t>
        </r>
      </text>
    </comment>
    <comment ref="E7" authorId="0" shapeId="0" xr:uid="{CDE1B5F6-08D2-4B09-B43F-50329F2CAA98}">
      <text>
        <r>
          <rPr>
            <sz val="9"/>
            <color indexed="81"/>
            <rFont val="Tahoma"/>
            <family val="2"/>
          </rPr>
          <t>MU_Sold_Count_Calendar_YTD_by_GLID(acctdept: {Map!E319})</t>
        </r>
      </text>
    </comment>
    <comment ref="F7" authorId="0" shapeId="0" xr:uid="{BF3A6C91-CC28-4C11-B4D8-D1BAA7D83B92}">
      <text>
        <r>
          <rPr>
            <sz val="9"/>
            <color indexed="81"/>
            <rFont val="Tahoma"/>
            <family val="2"/>
          </rPr>
          <t>MU_Sold_Count_Calendar_YTD_by_GLID(acctdept: {Map!F319})</t>
        </r>
      </text>
    </comment>
    <comment ref="G7" authorId="0" shapeId="0" xr:uid="{3EAE1274-7745-47F7-A37A-035802C75A84}">
      <text>
        <r>
          <rPr>
            <sz val="9"/>
            <color indexed="81"/>
            <rFont val="Tahoma"/>
            <family val="2"/>
          </rPr>
          <t>MU_Sold_Count_Calendar_YTD_by_GLID(acctdept: {Map!G319})</t>
        </r>
      </text>
    </comment>
    <comment ref="H7" authorId="0" shapeId="0" xr:uid="{D1CE68F0-ABE4-4548-95A7-62D54F3C6522}">
      <text>
        <r>
          <rPr>
            <sz val="9"/>
            <color indexed="81"/>
            <rFont val="Tahoma"/>
            <family val="2"/>
          </rPr>
          <t>MU_Sold_Count_Calendar_YTD_by_GLID(acctdept: {Map!H319})</t>
        </r>
      </text>
    </comment>
    <comment ref="I7" authorId="0" shapeId="0" xr:uid="{02C6ABCE-CF32-46B2-B5FF-440DE4BCA55D}">
      <text>
        <r>
          <rPr>
            <sz val="9"/>
            <color indexed="81"/>
            <rFont val="Tahoma"/>
            <family val="2"/>
          </rPr>
          <t>MU_Sold_Count_Calendar_YTD_by_GLID(acctdept: {Map!I319})</t>
        </r>
      </text>
    </comment>
    <comment ref="J7" authorId="0" shapeId="0" xr:uid="{314D5CDE-7057-4102-9391-46FD3D1EC770}">
      <text>
        <r>
          <rPr>
            <sz val="9"/>
            <color indexed="81"/>
            <rFont val="Tahoma"/>
            <family val="2"/>
          </rPr>
          <t>MU_Sold_Count_Calendar_YTD_by_GLID(acctdept: {Map!J319})</t>
        </r>
      </text>
    </comment>
    <comment ref="K7" authorId="0" shapeId="0" xr:uid="{6AC99705-81FD-428D-81B5-2F01AFA8E6E4}">
      <text>
        <r>
          <rPr>
            <sz val="9"/>
            <color indexed="81"/>
            <rFont val="Tahoma"/>
            <family val="2"/>
          </rPr>
          <t>MU_Sold_Count_Calendar_YTD_by_GLID(acctdept: {Map!K319})</t>
        </r>
      </text>
    </comment>
    <comment ref="L7" authorId="0" shapeId="0" xr:uid="{D647C9A2-FBE6-4A6A-8675-5E5B77FE6E0C}">
      <text>
        <r>
          <rPr>
            <sz val="9"/>
            <color indexed="81"/>
            <rFont val="Tahoma"/>
            <family val="2"/>
          </rPr>
          <t>MU_Sold_Count_Calendar_YTD_by_GLID(acctdept: {Map!L319})</t>
        </r>
      </text>
    </comment>
    <comment ref="C8" authorId="0" shapeId="0" xr:uid="{CA926CC8-41E4-4F6D-8920-B84C0EF5789D}">
      <text>
        <r>
          <rPr>
            <sz val="9"/>
            <color indexed="81"/>
            <rFont val="Tahoma"/>
            <family val="2"/>
          </rPr>
          <t>MU_Sold_Count_Calendar_YTD_by_GLID(acctdept: {Map!C320})</t>
        </r>
      </text>
    </comment>
    <comment ref="D8" authorId="0" shapeId="0" xr:uid="{29B86AD7-D765-4F51-A48A-0312DF8A30AB}">
      <text>
        <r>
          <rPr>
            <sz val="9"/>
            <color indexed="81"/>
            <rFont val="Tahoma"/>
            <family val="2"/>
          </rPr>
          <t>MU_Sold_Count_Calendar_YTD_by_GLID(acctdept: {Map!D320})</t>
        </r>
      </text>
    </comment>
    <comment ref="E8" authorId="0" shapeId="0" xr:uid="{C9A70CF7-020A-41BA-8968-81C181F3BEC4}">
      <text>
        <r>
          <rPr>
            <sz val="9"/>
            <color indexed="81"/>
            <rFont val="Tahoma"/>
            <family val="2"/>
          </rPr>
          <t>MU_Sold_Count_Calendar_YTD_by_GLID(acctdept: {Map!E320})</t>
        </r>
      </text>
    </comment>
    <comment ref="F8" authorId="0" shapeId="0" xr:uid="{B11D3B96-8B44-485D-AB5D-DB1B659C56FC}">
      <text>
        <r>
          <rPr>
            <sz val="9"/>
            <color indexed="81"/>
            <rFont val="Tahoma"/>
            <family val="2"/>
          </rPr>
          <t>MU_Sold_Count_Calendar_YTD_by_GLID(acctdept: {Map!F320})</t>
        </r>
      </text>
    </comment>
    <comment ref="G8" authorId="0" shapeId="0" xr:uid="{03A7BF5A-FC80-4136-B9E7-66C45D3A5321}">
      <text>
        <r>
          <rPr>
            <sz val="9"/>
            <color indexed="81"/>
            <rFont val="Tahoma"/>
            <family val="2"/>
          </rPr>
          <t>MU_Sold_Count_Calendar_YTD_by_GLID(acctdept: {Map!G320})</t>
        </r>
      </text>
    </comment>
    <comment ref="H8" authorId="0" shapeId="0" xr:uid="{131CA2E2-86EE-430C-8CAB-6C28AC45B112}">
      <text>
        <r>
          <rPr>
            <sz val="9"/>
            <color indexed="81"/>
            <rFont val="Tahoma"/>
            <family val="2"/>
          </rPr>
          <t>MU_Sold_Count_Calendar_YTD_by_GLID(acctdept: {Map!H320})</t>
        </r>
      </text>
    </comment>
    <comment ref="I8" authorId="0" shapeId="0" xr:uid="{0A64C120-0AAF-4E73-81FA-E9B48CB9B035}">
      <text>
        <r>
          <rPr>
            <sz val="9"/>
            <color indexed="81"/>
            <rFont val="Tahoma"/>
            <family val="2"/>
          </rPr>
          <t>MU_Sold_Count_Calendar_YTD_by_GLID(acctdept: {Map!I320})</t>
        </r>
      </text>
    </comment>
    <comment ref="J8" authorId="0" shapeId="0" xr:uid="{D123C0C3-1A7A-4206-9FA3-7C92D28B7ABB}">
      <text>
        <r>
          <rPr>
            <sz val="9"/>
            <color indexed="81"/>
            <rFont val="Tahoma"/>
            <family val="2"/>
          </rPr>
          <t>MU_Sold_Count_Calendar_YTD_by_GLID(acctdept: {Map!J320})</t>
        </r>
      </text>
    </comment>
    <comment ref="K8" authorId="0" shapeId="0" xr:uid="{FCF217F7-6661-4C0F-8D2C-AB3DB78C5555}">
      <text>
        <r>
          <rPr>
            <sz val="9"/>
            <color indexed="81"/>
            <rFont val="Tahoma"/>
            <family val="2"/>
          </rPr>
          <t>MU_Sold_Count_Calendar_YTD_by_GLID(acctdept: {Map!K320})</t>
        </r>
      </text>
    </comment>
    <comment ref="L8" authorId="0" shapeId="0" xr:uid="{FEE8177F-F54E-4E3E-B1D1-0669D297585C}">
      <text>
        <r>
          <rPr>
            <sz val="9"/>
            <color indexed="81"/>
            <rFont val="Tahoma"/>
            <family val="2"/>
          </rPr>
          <t>MU_Sold_Count_Calendar_YTD_by_GLID(acctdept: {Map!L320})</t>
        </r>
      </text>
    </comment>
    <comment ref="C9" authorId="0" shapeId="0" xr:uid="{8C4BA2C7-8694-4348-B1EC-7C53A98DBF66}">
      <text>
        <r>
          <rPr>
            <sz val="9"/>
            <color indexed="81"/>
            <rFont val="Tahoma"/>
            <family val="2"/>
          </rPr>
          <t>MU_Sold_Count_Calendar_YTD_by_GLID(acctdept: {Map!C321})</t>
        </r>
      </text>
    </comment>
    <comment ref="D9" authorId="0" shapeId="0" xr:uid="{58EB22BE-2A72-417D-AE92-277F26BF2011}">
      <text>
        <r>
          <rPr>
            <sz val="9"/>
            <color indexed="81"/>
            <rFont val="Tahoma"/>
            <family val="2"/>
          </rPr>
          <t>MU_Sold_Count_Calendar_YTD_by_GLID(acctdept: {Map!D321})</t>
        </r>
      </text>
    </comment>
    <comment ref="E9" authorId="0" shapeId="0" xr:uid="{A4893EC3-0B79-4E3D-97BB-15C572C4C681}">
      <text>
        <r>
          <rPr>
            <sz val="9"/>
            <color indexed="81"/>
            <rFont val="Tahoma"/>
            <family val="2"/>
          </rPr>
          <t>MU_Sold_Count_Calendar_YTD_by_GLID(acctdept: {Map!E321})</t>
        </r>
      </text>
    </comment>
    <comment ref="F9" authorId="0" shapeId="0" xr:uid="{D10E6053-85AD-443B-980B-77552E7C88E1}">
      <text>
        <r>
          <rPr>
            <sz val="9"/>
            <color indexed="81"/>
            <rFont val="Tahoma"/>
            <family val="2"/>
          </rPr>
          <t>MU_Sold_Count_Calendar_YTD_by_GLID(acctdept: {Map!F321})</t>
        </r>
      </text>
    </comment>
    <comment ref="G9" authorId="0" shapeId="0" xr:uid="{3587960B-5D3C-418F-89CC-DDA96EEF2A1B}">
      <text>
        <r>
          <rPr>
            <sz val="9"/>
            <color indexed="81"/>
            <rFont val="Tahoma"/>
            <family val="2"/>
          </rPr>
          <t>MU_Sold_Count_Calendar_YTD_by_GLID(acctdept: {Map!G321})</t>
        </r>
      </text>
    </comment>
    <comment ref="H9" authorId="0" shapeId="0" xr:uid="{1195EBF1-5F21-4DEE-9C3E-735785920537}">
      <text>
        <r>
          <rPr>
            <sz val="9"/>
            <color indexed="81"/>
            <rFont val="Tahoma"/>
            <family val="2"/>
          </rPr>
          <t>MU_Sold_Count_Calendar_YTD_by_GLID(acctdept: {Map!H321})</t>
        </r>
      </text>
    </comment>
    <comment ref="I9" authorId="0" shapeId="0" xr:uid="{8F9B4394-DBBA-4752-8A3B-666C5A314833}">
      <text>
        <r>
          <rPr>
            <sz val="9"/>
            <color indexed="81"/>
            <rFont val="Tahoma"/>
            <family val="2"/>
          </rPr>
          <t>MU_Sold_Count_Calendar_YTD_by_GLID(acctdept: {Map!I321})</t>
        </r>
      </text>
    </comment>
    <comment ref="J9" authorId="0" shapeId="0" xr:uid="{6EFB3235-4090-4BEC-A6E2-C09B4E6FA108}">
      <text>
        <r>
          <rPr>
            <sz val="9"/>
            <color indexed="81"/>
            <rFont val="Tahoma"/>
            <family val="2"/>
          </rPr>
          <t>MU_Sold_Count_Calendar_YTD_by_GLID(acctdept: {Map!J321})</t>
        </r>
      </text>
    </comment>
    <comment ref="K9" authorId="0" shapeId="0" xr:uid="{29008E6A-B29D-47FF-A861-6A3E877FF7A4}">
      <text>
        <r>
          <rPr>
            <sz val="9"/>
            <color indexed="81"/>
            <rFont val="Tahoma"/>
            <family val="2"/>
          </rPr>
          <t>MU_Sold_Count_Calendar_YTD_by_GLID(acctdept: {Map!K321})</t>
        </r>
      </text>
    </comment>
    <comment ref="L9" authorId="0" shapeId="0" xr:uid="{19B6C7D9-306C-4A1C-BB4B-6CE1E9364625}">
      <text>
        <r>
          <rPr>
            <sz val="9"/>
            <color indexed="81"/>
            <rFont val="Tahoma"/>
            <family val="2"/>
          </rPr>
          <t>MU_Sold_Count_Calendar_YTD_by_GLID(acctdept: {Map!L321})</t>
        </r>
      </text>
    </comment>
    <comment ref="C10" authorId="0" shapeId="0" xr:uid="{44ED75BA-1C26-48C6-925F-E5E884082CA7}">
      <text>
        <r>
          <rPr>
            <sz val="9"/>
            <color indexed="81"/>
            <rFont val="Tahoma"/>
            <family val="2"/>
          </rPr>
          <t>MU_Sold_Count_Calendar_YTD_by_GLID(acctdept: {Map!C322})</t>
        </r>
      </text>
    </comment>
    <comment ref="D10" authorId="0" shapeId="0" xr:uid="{F52D809E-9374-4C66-BE6B-36393AADBAC5}">
      <text>
        <r>
          <rPr>
            <sz val="9"/>
            <color indexed="81"/>
            <rFont val="Tahoma"/>
            <family val="2"/>
          </rPr>
          <t>MU_Sold_Count_Calendar_YTD_by_GLID(acctdept: {Map!D322})</t>
        </r>
      </text>
    </comment>
    <comment ref="E10" authorId="0" shapeId="0" xr:uid="{099EB41C-17BE-4640-B4AB-9CCF022539BC}">
      <text>
        <r>
          <rPr>
            <sz val="9"/>
            <color indexed="81"/>
            <rFont val="Tahoma"/>
            <family val="2"/>
          </rPr>
          <t>MU_Sold_Count_Calendar_YTD_by_GLID(acctdept: {Map!E322})</t>
        </r>
      </text>
    </comment>
    <comment ref="F10" authorId="0" shapeId="0" xr:uid="{63B0D5A8-04D1-4856-A4BD-CF54CC9520C2}">
      <text>
        <r>
          <rPr>
            <sz val="9"/>
            <color indexed="81"/>
            <rFont val="Tahoma"/>
            <family val="2"/>
          </rPr>
          <t>MU_Sold_Count_Calendar_YTD_by_GLID(acctdept: {Map!F322})</t>
        </r>
      </text>
    </comment>
    <comment ref="G10" authorId="0" shapeId="0" xr:uid="{C0AEAA44-1240-4F7C-896A-9796D2FB948B}">
      <text>
        <r>
          <rPr>
            <sz val="9"/>
            <color indexed="81"/>
            <rFont val="Tahoma"/>
            <family val="2"/>
          </rPr>
          <t>MU_Sold_Count_Calendar_YTD_by_GLID(acctdept: {Map!G322})</t>
        </r>
      </text>
    </comment>
    <comment ref="H10" authorId="0" shapeId="0" xr:uid="{21915AF6-0BEF-46DB-9F55-445457258796}">
      <text>
        <r>
          <rPr>
            <sz val="9"/>
            <color indexed="81"/>
            <rFont val="Tahoma"/>
            <family val="2"/>
          </rPr>
          <t>MU_Sold_Count_Calendar_YTD_by_GLID(acctdept: {Map!H322})</t>
        </r>
      </text>
    </comment>
    <comment ref="I10" authorId="0" shapeId="0" xr:uid="{4C24DC15-354D-4ABC-A304-D27A3D6789F3}">
      <text>
        <r>
          <rPr>
            <sz val="9"/>
            <color indexed="81"/>
            <rFont val="Tahoma"/>
            <family val="2"/>
          </rPr>
          <t>MU_Sold_Count_Calendar_YTD_by_GLID(acctdept: {Map!I322})</t>
        </r>
      </text>
    </comment>
    <comment ref="J10" authorId="0" shapeId="0" xr:uid="{ECBB02A2-E1CC-4096-8CBA-9360C6F8C545}">
      <text>
        <r>
          <rPr>
            <sz val="9"/>
            <color indexed="81"/>
            <rFont val="Tahoma"/>
            <family val="2"/>
          </rPr>
          <t>MU_Sold_Count_Calendar_YTD_by_GLID(acctdept: {Map!J322})</t>
        </r>
      </text>
    </comment>
    <comment ref="K10" authorId="0" shapeId="0" xr:uid="{AEDCA81C-D498-4353-9A79-750BC68B150B}">
      <text>
        <r>
          <rPr>
            <sz val="9"/>
            <color indexed="81"/>
            <rFont val="Tahoma"/>
            <family val="2"/>
          </rPr>
          <t>MU_Sold_Count_Calendar_YTD_by_GLID(acctdept: {Map!K322})</t>
        </r>
      </text>
    </comment>
    <comment ref="L10" authorId="0" shapeId="0" xr:uid="{EE660B5A-94F4-44DA-9E29-99A6C95EB4B9}">
      <text>
        <r>
          <rPr>
            <sz val="9"/>
            <color indexed="81"/>
            <rFont val="Tahoma"/>
            <family val="2"/>
          </rPr>
          <t>MU_Sold_Count_Calendar_YTD_by_GLID(acctdept: {Map!L322})</t>
        </r>
      </text>
    </comment>
    <comment ref="C11" authorId="0" shapeId="0" xr:uid="{6D099713-AD4A-45E3-84A6-8F958D3916A9}">
      <text>
        <r>
          <rPr>
            <sz val="9"/>
            <color indexed="81"/>
            <rFont val="Tahoma"/>
            <family val="2"/>
          </rPr>
          <t>MU_Sold_Count_Calendar_YTD_by_GLID(acctdept: {Map!C323})</t>
        </r>
      </text>
    </comment>
    <comment ref="D11" authorId="0" shapeId="0" xr:uid="{6C46A093-84DA-488B-8F74-14B9DDADF186}">
      <text>
        <r>
          <rPr>
            <sz val="9"/>
            <color indexed="81"/>
            <rFont val="Tahoma"/>
            <family val="2"/>
          </rPr>
          <t>MU_Sold_Count_Calendar_YTD_by_GLID(acctdept: {Map!D323})</t>
        </r>
      </text>
    </comment>
    <comment ref="E11" authorId="0" shapeId="0" xr:uid="{109F148F-94DE-404F-82EE-A5FCF3C25C89}">
      <text>
        <r>
          <rPr>
            <sz val="9"/>
            <color indexed="81"/>
            <rFont val="Tahoma"/>
            <family val="2"/>
          </rPr>
          <t>MU_Sold_Count_Calendar_YTD_by_GLID(acctdept: {Map!E323})</t>
        </r>
      </text>
    </comment>
    <comment ref="F11" authorId="0" shapeId="0" xr:uid="{DB88E676-83C0-4348-B481-1BD26D9A2DC0}">
      <text>
        <r>
          <rPr>
            <sz val="9"/>
            <color indexed="81"/>
            <rFont val="Tahoma"/>
            <family val="2"/>
          </rPr>
          <t>MU_Sold_Count_Calendar_YTD_by_GLID(acctdept: {Map!F323})</t>
        </r>
      </text>
    </comment>
    <comment ref="G11" authorId="0" shapeId="0" xr:uid="{ED0F2D2E-EC75-47C0-8952-1A2619810C7D}">
      <text>
        <r>
          <rPr>
            <sz val="9"/>
            <color indexed="81"/>
            <rFont val="Tahoma"/>
            <family val="2"/>
          </rPr>
          <t>MU_Sold_Count_Calendar_YTD_by_GLID(acctdept: {Map!G323})</t>
        </r>
      </text>
    </comment>
    <comment ref="H11" authorId="0" shapeId="0" xr:uid="{360B545C-A251-4B02-9811-E5B58E41E377}">
      <text>
        <r>
          <rPr>
            <sz val="9"/>
            <color indexed="81"/>
            <rFont val="Tahoma"/>
            <family val="2"/>
          </rPr>
          <t>MU_Sold_Count_Calendar_YTD_by_GLID(acctdept: {Map!H323})</t>
        </r>
      </text>
    </comment>
    <comment ref="I11" authorId="0" shapeId="0" xr:uid="{6BE6C235-5FB7-44DA-ACF0-2AFA17D58272}">
      <text>
        <r>
          <rPr>
            <sz val="9"/>
            <color indexed="81"/>
            <rFont val="Tahoma"/>
            <family val="2"/>
          </rPr>
          <t>MU_Sold_Count_Calendar_YTD_by_GLID(acctdept: {Map!I323})</t>
        </r>
      </text>
    </comment>
    <comment ref="J11" authorId="0" shapeId="0" xr:uid="{C947F437-1ED1-4E42-A915-83777B7F78AF}">
      <text>
        <r>
          <rPr>
            <sz val="9"/>
            <color indexed="81"/>
            <rFont val="Tahoma"/>
            <family val="2"/>
          </rPr>
          <t>MU_Sold_Count_Calendar_YTD_by_GLID(acctdept: {Map!J323})</t>
        </r>
      </text>
    </comment>
    <comment ref="K11" authorId="0" shapeId="0" xr:uid="{F861975F-94CB-4E99-9E0E-6CCB5CFBE697}">
      <text>
        <r>
          <rPr>
            <sz val="9"/>
            <color indexed="81"/>
            <rFont val="Tahoma"/>
            <family val="2"/>
          </rPr>
          <t>MU_Sold_Count_Calendar_YTD_by_GLID(acctdept: {Map!K323})</t>
        </r>
      </text>
    </comment>
    <comment ref="L11" authorId="0" shapeId="0" xr:uid="{6CF83C21-9A98-4808-89B4-F1EB22CF100F}">
      <text>
        <r>
          <rPr>
            <sz val="9"/>
            <color indexed="81"/>
            <rFont val="Tahoma"/>
            <family val="2"/>
          </rPr>
          <t>MU_Sold_Count_Calendar_YTD_by_GLID(acctdept: {Map!L323})</t>
        </r>
      </text>
    </comment>
    <comment ref="C12" authorId="0" shapeId="0" xr:uid="{FE0C9ED8-7BD4-4B37-843E-30CF2D385F85}">
      <text>
        <r>
          <rPr>
            <sz val="9"/>
            <color indexed="81"/>
            <rFont val="Tahoma"/>
            <family val="2"/>
          </rPr>
          <t>MU_Sold_Count_Calendar_YTD_by_GLID(acctdept: {Map!C328})</t>
        </r>
      </text>
    </comment>
    <comment ref="D12" authorId="0" shapeId="0" xr:uid="{E4695588-EE73-41D5-B35A-BD78977342F5}">
      <text>
        <r>
          <rPr>
            <sz val="9"/>
            <color indexed="81"/>
            <rFont val="Tahoma"/>
            <family val="2"/>
          </rPr>
          <t>MU_Sold_Count_Calendar_YTD_by_GLID(acctdept: {Map!D328})</t>
        </r>
      </text>
    </comment>
    <comment ref="E12" authorId="0" shapeId="0" xr:uid="{38F957C8-ED18-4511-B784-F62BBDF5F317}">
      <text>
        <r>
          <rPr>
            <sz val="9"/>
            <color indexed="81"/>
            <rFont val="Tahoma"/>
            <family val="2"/>
          </rPr>
          <t>MU_Sold_Count_Calendar_YTD_by_GLID(acctdept: {Map!E328})</t>
        </r>
      </text>
    </comment>
    <comment ref="F12" authorId="0" shapeId="0" xr:uid="{0FA2354E-17A1-4185-83C1-DA58984076B5}">
      <text>
        <r>
          <rPr>
            <sz val="9"/>
            <color indexed="81"/>
            <rFont val="Tahoma"/>
            <family val="2"/>
          </rPr>
          <t>MU_Sold_Count_Calendar_YTD_by_GLID(acctdept: {Map!F328})</t>
        </r>
      </text>
    </comment>
    <comment ref="G12" authorId="0" shapeId="0" xr:uid="{BC6A82D9-A1BD-45AF-89EB-072EE9B540E9}">
      <text>
        <r>
          <rPr>
            <sz val="9"/>
            <color indexed="81"/>
            <rFont val="Tahoma"/>
            <family val="2"/>
          </rPr>
          <t>MU_Sold_Count_Calendar_YTD_by_GLID(acctdept: {Map!G328})</t>
        </r>
      </text>
    </comment>
    <comment ref="H12" authorId="0" shapeId="0" xr:uid="{6DA2F404-DA01-401B-A9F3-CED57CED5020}">
      <text>
        <r>
          <rPr>
            <sz val="9"/>
            <color indexed="81"/>
            <rFont val="Tahoma"/>
            <family val="2"/>
          </rPr>
          <t>MU_Sold_Count_Calendar_YTD_by_GLID(acctdept: {Map!H328})</t>
        </r>
      </text>
    </comment>
    <comment ref="I12" authorId="0" shapeId="0" xr:uid="{3BDB67B7-6A7B-461B-899E-4B6D21E002B6}">
      <text>
        <r>
          <rPr>
            <sz val="9"/>
            <color indexed="81"/>
            <rFont val="Tahoma"/>
            <family val="2"/>
          </rPr>
          <t>MU_Sold_Count_Calendar_YTD_by_GLID(acctdept: {Map!I328})</t>
        </r>
      </text>
    </comment>
    <comment ref="J12" authorId="0" shapeId="0" xr:uid="{E7CD92B1-C539-429D-B7B1-60FA63D79C1D}">
      <text>
        <r>
          <rPr>
            <sz val="9"/>
            <color indexed="81"/>
            <rFont val="Tahoma"/>
            <family val="2"/>
          </rPr>
          <t>MU_Sold_Count_Calendar_YTD_by_GLID(acctdept: {Map!J328})</t>
        </r>
      </text>
    </comment>
    <comment ref="K12" authorId="0" shapeId="0" xr:uid="{C21C92D3-CA7B-404B-86D3-0E5D8AEEB647}">
      <text>
        <r>
          <rPr>
            <sz val="9"/>
            <color indexed="81"/>
            <rFont val="Tahoma"/>
            <family val="2"/>
          </rPr>
          <t>MU_Sold_Count_Calendar_YTD_by_GLID(acctdept: {Map!K328})</t>
        </r>
      </text>
    </comment>
    <comment ref="L12" authorId="0" shapeId="0" xr:uid="{5CBA38B5-FA18-45BD-8A21-B59BFEB53012}">
      <text>
        <r>
          <rPr>
            <sz val="9"/>
            <color indexed="81"/>
            <rFont val="Tahoma"/>
            <family val="2"/>
          </rPr>
          <t>MU_Sold_Count_Calendar_YTD_by_GLID(acctdept: {Map!L328})</t>
        </r>
      </text>
    </comment>
    <comment ref="C13" authorId="0" shapeId="0" xr:uid="{B282041C-B454-4757-B78C-9C7FF465CF36}">
      <text>
        <r>
          <rPr>
            <sz val="9"/>
            <color indexed="81"/>
            <rFont val="Tahoma"/>
            <family val="2"/>
          </rPr>
          <t>MU_Sold_Count_Calendar_YTD_by_GLID(acctdept: {Map!C329})</t>
        </r>
      </text>
    </comment>
    <comment ref="D13" authorId="0" shapeId="0" xr:uid="{5FFF42C6-CEC5-48C3-82FB-36D7D5280046}">
      <text>
        <r>
          <rPr>
            <sz val="9"/>
            <color indexed="81"/>
            <rFont val="Tahoma"/>
            <family val="2"/>
          </rPr>
          <t>MU_Sold_Count_Calendar_YTD_by_GLID(acctdept: {Map!D329})</t>
        </r>
      </text>
    </comment>
    <comment ref="E13" authorId="0" shapeId="0" xr:uid="{12857CEB-F432-4F1E-ADC1-59E5F1EB2708}">
      <text>
        <r>
          <rPr>
            <sz val="9"/>
            <color indexed="81"/>
            <rFont val="Tahoma"/>
            <family val="2"/>
          </rPr>
          <t>MU_Sold_Count_Calendar_YTD_by_GLID(acctdept: {Map!E329})</t>
        </r>
      </text>
    </comment>
    <comment ref="F13" authorId="0" shapeId="0" xr:uid="{AAD006D6-0EB6-42D5-A8C0-F5116D00A975}">
      <text>
        <r>
          <rPr>
            <sz val="9"/>
            <color indexed="81"/>
            <rFont val="Tahoma"/>
            <family val="2"/>
          </rPr>
          <t>MU_Sold_Count_Calendar_YTD_by_GLID(acctdept: {Map!F329})</t>
        </r>
      </text>
    </comment>
    <comment ref="G13" authorId="0" shapeId="0" xr:uid="{276DEB05-1D3B-4348-B74E-7588E6C42CC2}">
      <text>
        <r>
          <rPr>
            <sz val="9"/>
            <color indexed="81"/>
            <rFont val="Tahoma"/>
            <family val="2"/>
          </rPr>
          <t>MU_Sold_Count_Calendar_YTD_by_GLID(acctdept: {Map!G329})</t>
        </r>
      </text>
    </comment>
    <comment ref="H13" authorId="0" shapeId="0" xr:uid="{50D58E03-5D9D-4DAD-B411-D952D71C097B}">
      <text>
        <r>
          <rPr>
            <sz val="9"/>
            <color indexed="81"/>
            <rFont val="Tahoma"/>
            <family val="2"/>
          </rPr>
          <t>MU_Sold_Count_Calendar_YTD_by_GLID(acctdept: {Map!H329})</t>
        </r>
      </text>
    </comment>
    <comment ref="I13" authorId="0" shapeId="0" xr:uid="{BB320C1A-691B-426A-BCBD-14433CE5ADE4}">
      <text>
        <r>
          <rPr>
            <sz val="9"/>
            <color indexed="81"/>
            <rFont val="Tahoma"/>
            <family val="2"/>
          </rPr>
          <t>MU_Sold_Count_Calendar_YTD_by_GLID(acctdept: {Map!I329})</t>
        </r>
      </text>
    </comment>
    <comment ref="J13" authorId="0" shapeId="0" xr:uid="{1AA871E3-7ECD-44D3-AD9E-E3A350D4B784}">
      <text>
        <r>
          <rPr>
            <sz val="9"/>
            <color indexed="81"/>
            <rFont val="Tahoma"/>
            <family val="2"/>
          </rPr>
          <t>MU_Sold_Count_Calendar_YTD_by_GLID(acctdept: {Map!J329})</t>
        </r>
      </text>
    </comment>
    <comment ref="K13" authorId="0" shapeId="0" xr:uid="{3AFA530B-B10F-4D8E-A175-A9A09E2829BD}">
      <text>
        <r>
          <rPr>
            <sz val="9"/>
            <color indexed="81"/>
            <rFont val="Tahoma"/>
            <family val="2"/>
          </rPr>
          <t>MU_Sold_Count_Calendar_YTD_by_GLID(acctdept: {Map!K329})</t>
        </r>
      </text>
    </comment>
    <comment ref="L13" authorId="0" shapeId="0" xr:uid="{E5855279-08B6-4DAA-821B-BA4421E880A5}">
      <text>
        <r>
          <rPr>
            <sz val="9"/>
            <color indexed="81"/>
            <rFont val="Tahoma"/>
            <family val="2"/>
          </rPr>
          <t>MU_Sold_Count_Calendar_YTD_by_GLID(acctdept: {Map!L329})</t>
        </r>
      </text>
    </comment>
    <comment ref="C14" authorId="0" shapeId="0" xr:uid="{9A615C76-4361-4CE6-9667-D2CED3F0FED4}">
      <text>
        <r>
          <rPr>
            <sz val="9"/>
            <color indexed="81"/>
            <rFont val="Tahoma"/>
            <family val="2"/>
          </rPr>
          <t>MU_Sold_Count_Calendar_YTD_by_GLID(acctdept: {Map!C330})</t>
        </r>
      </text>
    </comment>
    <comment ref="D14" authorId="0" shapeId="0" xr:uid="{78A58EFD-023F-4304-988E-E3C08BACBE03}">
      <text>
        <r>
          <rPr>
            <sz val="9"/>
            <color indexed="81"/>
            <rFont val="Tahoma"/>
            <family val="2"/>
          </rPr>
          <t>MU_Sold_Count_Calendar_YTD_by_GLID(acctdept: {Map!D330})</t>
        </r>
      </text>
    </comment>
    <comment ref="E14" authorId="0" shapeId="0" xr:uid="{53C4C6FC-0481-4B42-81FF-EAA5E9FE6A9E}">
      <text>
        <r>
          <rPr>
            <sz val="9"/>
            <color indexed="81"/>
            <rFont val="Tahoma"/>
            <family val="2"/>
          </rPr>
          <t>MU_Sold_Count_Calendar_YTD_by_GLID(acctdept: {Map!E330})</t>
        </r>
      </text>
    </comment>
    <comment ref="F14" authorId="0" shapeId="0" xr:uid="{8A5E978F-95E9-4A9F-83F9-B381C431254F}">
      <text>
        <r>
          <rPr>
            <sz val="9"/>
            <color indexed="81"/>
            <rFont val="Tahoma"/>
            <family val="2"/>
          </rPr>
          <t>MU_Sold_Count_Calendar_YTD_by_GLID(acctdept: {Map!F330})</t>
        </r>
      </text>
    </comment>
    <comment ref="G14" authorId="0" shapeId="0" xr:uid="{692FF2F1-E6A4-47FF-AA9E-C19749772F93}">
      <text>
        <r>
          <rPr>
            <sz val="9"/>
            <color indexed="81"/>
            <rFont val="Tahoma"/>
            <family val="2"/>
          </rPr>
          <t>MU_Sold_Count_Calendar_YTD_by_GLID(acctdept: {Map!G330})</t>
        </r>
      </text>
    </comment>
    <comment ref="H14" authorId="0" shapeId="0" xr:uid="{3315C1EC-F237-49FA-85FA-1AB21B377283}">
      <text>
        <r>
          <rPr>
            <sz val="9"/>
            <color indexed="81"/>
            <rFont val="Tahoma"/>
            <family val="2"/>
          </rPr>
          <t>MU_Sold_Count_Calendar_YTD_by_GLID(acctdept: {Map!H330})</t>
        </r>
      </text>
    </comment>
    <comment ref="I14" authorId="0" shapeId="0" xr:uid="{3E89C552-5BAF-48BF-9DDB-F428B73BD928}">
      <text>
        <r>
          <rPr>
            <sz val="9"/>
            <color indexed="81"/>
            <rFont val="Tahoma"/>
            <family val="2"/>
          </rPr>
          <t>MU_Sold_Count_Calendar_YTD_by_GLID(acctdept: {Map!I330})</t>
        </r>
      </text>
    </comment>
    <comment ref="J14" authorId="0" shapeId="0" xr:uid="{AD44B5B8-D5FF-4F7D-8AC6-D9BDA1B6EF25}">
      <text>
        <r>
          <rPr>
            <sz val="9"/>
            <color indexed="81"/>
            <rFont val="Tahoma"/>
            <family val="2"/>
          </rPr>
          <t>MU_Sold_Count_Calendar_YTD_by_GLID(acctdept: {Map!J330})</t>
        </r>
      </text>
    </comment>
    <comment ref="K14" authorId="0" shapeId="0" xr:uid="{E605EA12-0FBF-4408-AB24-2707B379C5FB}">
      <text>
        <r>
          <rPr>
            <sz val="9"/>
            <color indexed="81"/>
            <rFont val="Tahoma"/>
            <family val="2"/>
          </rPr>
          <t>MU_Sold_Count_Calendar_YTD_by_GLID(acctdept: {Map!K330})</t>
        </r>
      </text>
    </comment>
    <comment ref="L14" authorId="0" shapeId="0" xr:uid="{47B938CC-B7FB-42CF-9560-8D3A077B6422}">
      <text>
        <r>
          <rPr>
            <sz val="9"/>
            <color indexed="81"/>
            <rFont val="Tahoma"/>
            <family val="2"/>
          </rPr>
          <t>MU_Sold_Count_Calendar_YTD_by_GLID(acctdept: {Map!L330})</t>
        </r>
      </text>
    </comment>
    <comment ref="C15" authorId="0" shapeId="0" xr:uid="{682CD920-08A4-4C10-A14E-68BA21C3DADA}">
      <text>
        <r>
          <rPr>
            <sz val="9"/>
            <color indexed="81"/>
            <rFont val="Tahoma"/>
            <family val="2"/>
          </rPr>
          <t>MU_Sold_Count_Calendar_YTD_by_GLID(acctdept: {Map!C331})</t>
        </r>
      </text>
    </comment>
    <comment ref="D15" authorId="0" shapeId="0" xr:uid="{EA0CF53E-150E-4A39-9B7C-FFFA4E4F63CA}">
      <text>
        <r>
          <rPr>
            <sz val="9"/>
            <color indexed="81"/>
            <rFont val="Tahoma"/>
            <family val="2"/>
          </rPr>
          <t>MU_Sold_Count_Calendar_YTD_by_GLID(acctdept: {Map!D331})</t>
        </r>
      </text>
    </comment>
    <comment ref="E15" authorId="0" shapeId="0" xr:uid="{0C2493E3-70F7-45C4-B74E-CBD0F6892480}">
      <text>
        <r>
          <rPr>
            <sz val="9"/>
            <color indexed="81"/>
            <rFont val="Tahoma"/>
            <family val="2"/>
          </rPr>
          <t>MU_Sold_Count_Calendar_YTD_by_GLID(acctdept: {Map!E331})</t>
        </r>
      </text>
    </comment>
    <comment ref="F15" authorId="0" shapeId="0" xr:uid="{8D05C00B-0F05-4187-AD49-A77EB63ACDB5}">
      <text>
        <r>
          <rPr>
            <sz val="9"/>
            <color indexed="81"/>
            <rFont val="Tahoma"/>
            <family val="2"/>
          </rPr>
          <t>MU_Sold_Count_Calendar_YTD_by_GLID(acctdept: {Map!F331})</t>
        </r>
      </text>
    </comment>
    <comment ref="G15" authorId="0" shapeId="0" xr:uid="{5E8D77BD-FFF2-4E63-B520-D97E5CE8ED9C}">
      <text>
        <r>
          <rPr>
            <sz val="9"/>
            <color indexed="81"/>
            <rFont val="Tahoma"/>
            <family val="2"/>
          </rPr>
          <t>MU_Sold_Count_Calendar_YTD_by_GLID(acctdept: {Map!G331})</t>
        </r>
      </text>
    </comment>
    <comment ref="H15" authorId="0" shapeId="0" xr:uid="{A8303127-EAEC-486E-B9ED-17B06A4A2E83}">
      <text>
        <r>
          <rPr>
            <sz val="9"/>
            <color indexed="81"/>
            <rFont val="Tahoma"/>
            <family val="2"/>
          </rPr>
          <t>MU_Sold_Count_Calendar_YTD_by_GLID(acctdept: {Map!H331})</t>
        </r>
      </text>
    </comment>
    <comment ref="I15" authorId="0" shapeId="0" xr:uid="{FD54C43B-232D-408B-9041-B411402BB4B2}">
      <text>
        <r>
          <rPr>
            <sz val="9"/>
            <color indexed="81"/>
            <rFont val="Tahoma"/>
            <family val="2"/>
          </rPr>
          <t>MU_Sold_Count_Calendar_YTD_by_GLID(acctdept: {Map!I331})</t>
        </r>
      </text>
    </comment>
    <comment ref="J15" authorId="0" shapeId="0" xr:uid="{0BE3B4BB-65FD-4AF0-94F6-DFEA37D6B7EB}">
      <text>
        <r>
          <rPr>
            <sz val="9"/>
            <color indexed="81"/>
            <rFont val="Tahoma"/>
            <family val="2"/>
          </rPr>
          <t>MU_Sold_Count_Calendar_YTD_by_GLID(acctdept: {Map!J331})</t>
        </r>
      </text>
    </comment>
    <comment ref="K15" authorId="0" shapeId="0" xr:uid="{B7FFB2DD-A93C-4BBD-A8D6-1BCB1D236526}">
      <text>
        <r>
          <rPr>
            <sz val="9"/>
            <color indexed="81"/>
            <rFont val="Tahoma"/>
            <family val="2"/>
          </rPr>
          <t>MU_Sold_Count_Calendar_YTD_by_GLID(acctdept: {Map!K331})</t>
        </r>
      </text>
    </comment>
    <comment ref="L15" authorId="0" shapeId="0" xr:uid="{239A3C97-4C23-430E-9ACB-A431928DFB60}">
      <text>
        <r>
          <rPr>
            <sz val="9"/>
            <color indexed="81"/>
            <rFont val="Tahoma"/>
            <family val="2"/>
          </rPr>
          <t>MU_Sold_Count_Calendar_YTD_by_GLID(acctdept: {Map!L331})</t>
        </r>
      </text>
    </comment>
    <comment ref="C16" authorId="0" shapeId="0" xr:uid="{CAF719AD-58FC-4E83-A31D-029728550C34}">
      <text>
        <r>
          <rPr>
            <sz val="9"/>
            <color indexed="81"/>
            <rFont val="Tahoma"/>
            <family val="2"/>
          </rPr>
          <t>MU_Sold_Count_Calendar_YTD_by_GLID(acctdept: {Map!C332})</t>
        </r>
      </text>
    </comment>
    <comment ref="D16" authorId="0" shapeId="0" xr:uid="{63D7B1BF-50AD-4505-9DE7-B99CAC95E46C}">
      <text>
        <r>
          <rPr>
            <sz val="9"/>
            <color indexed="81"/>
            <rFont val="Tahoma"/>
            <family val="2"/>
          </rPr>
          <t>MU_Sold_Count_Calendar_YTD_by_GLID(acctdept: {Map!D332})</t>
        </r>
      </text>
    </comment>
    <comment ref="E16" authorId="0" shapeId="0" xr:uid="{1662AE7E-CB93-4C8C-8D18-B6BEA74091DD}">
      <text>
        <r>
          <rPr>
            <sz val="9"/>
            <color indexed="81"/>
            <rFont val="Tahoma"/>
            <family val="2"/>
          </rPr>
          <t>MU_Sold_Count_Calendar_YTD_by_GLID(acctdept: {Map!E332})</t>
        </r>
      </text>
    </comment>
    <comment ref="F16" authorId="0" shapeId="0" xr:uid="{9B35A105-B7D0-4B01-8515-EBD166D20F38}">
      <text>
        <r>
          <rPr>
            <sz val="9"/>
            <color indexed="81"/>
            <rFont val="Tahoma"/>
            <family val="2"/>
          </rPr>
          <t>MU_Sold_Count_Calendar_YTD_by_GLID(acctdept: {Map!F332})</t>
        </r>
      </text>
    </comment>
    <comment ref="G16" authorId="0" shapeId="0" xr:uid="{3AE2406A-9E9C-4B50-87AD-F7D596210678}">
      <text>
        <r>
          <rPr>
            <sz val="9"/>
            <color indexed="81"/>
            <rFont val="Tahoma"/>
            <family val="2"/>
          </rPr>
          <t>MU_Sold_Count_Calendar_YTD_by_GLID(acctdept: {Map!G332})</t>
        </r>
      </text>
    </comment>
    <comment ref="H16" authorId="0" shapeId="0" xr:uid="{F972353A-39DB-43FE-91B9-34CCC44E3232}">
      <text>
        <r>
          <rPr>
            <sz val="9"/>
            <color indexed="81"/>
            <rFont val="Tahoma"/>
            <family val="2"/>
          </rPr>
          <t>MU_Sold_Count_Calendar_YTD_by_GLID(acctdept: {Map!H332})</t>
        </r>
      </text>
    </comment>
    <comment ref="I16" authorId="0" shapeId="0" xr:uid="{807E5825-20CC-45A8-8882-2C75E1D6B41B}">
      <text>
        <r>
          <rPr>
            <sz val="9"/>
            <color indexed="81"/>
            <rFont val="Tahoma"/>
            <family val="2"/>
          </rPr>
          <t>MU_Sold_Count_Calendar_YTD_by_GLID(acctdept: {Map!I332})</t>
        </r>
      </text>
    </comment>
    <comment ref="J16" authorId="0" shapeId="0" xr:uid="{F1FF23E9-4950-417F-9453-CFF53EA666E4}">
      <text>
        <r>
          <rPr>
            <sz val="9"/>
            <color indexed="81"/>
            <rFont val="Tahoma"/>
            <family val="2"/>
          </rPr>
          <t>MU_Sold_Count_Calendar_YTD_by_GLID(acctdept: {Map!J332})</t>
        </r>
      </text>
    </comment>
    <comment ref="K16" authorId="0" shapeId="0" xr:uid="{5A01A664-D1C5-4386-A35B-60944FA20598}">
      <text>
        <r>
          <rPr>
            <sz val="9"/>
            <color indexed="81"/>
            <rFont val="Tahoma"/>
            <family val="2"/>
          </rPr>
          <t>MU_Sold_Count_Calendar_YTD_by_GLID(acctdept: {Map!K332})</t>
        </r>
      </text>
    </comment>
    <comment ref="L16" authorId="0" shapeId="0" xr:uid="{18374B1D-C108-41A4-BAF6-B8E0043E92A9}">
      <text>
        <r>
          <rPr>
            <sz val="9"/>
            <color indexed="81"/>
            <rFont val="Tahoma"/>
            <family val="2"/>
          </rPr>
          <t>MU_Sold_Count_Calendar_YTD_by_GLID(acctdept: {Map!L332})</t>
        </r>
      </text>
    </comment>
    <comment ref="C17" authorId="0" shapeId="0" xr:uid="{D1178643-52FC-421C-BBC8-441B284FA70E}">
      <text>
        <r>
          <rPr>
            <sz val="9"/>
            <color indexed="81"/>
            <rFont val="Tahoma"/>
            <family val="2"/>
          </rPr>
          <t>MU_Sold_Count_Calendar_YTD_by_GLID(acctdept: {Map!C333})</t>
        </r>
      </text>
    </comment>
    <comment ref="D17" authorId="0" shapeId="0" xr:uid="{2665A638-07A6-439C-9E12-07A8A3DC3DAF}">
      <text>
        <r>
          <rPr>
            <sz val="9"/>
            <color indexed="81"/>
            <rFont val="Tahoma"/>
            <family val="2"/>
          </rPr>
          <t>MU_Sold_Count_Calendar_YTD_by_GLID(acctdept: {Map!D333})</t>
        </r>
      </text>
    </comment>
    <comment ref="E17" authorId="0" shapeId="0" xr:uid="{385C795A-CCFE-43DC-BA9E-7E22CFB0F08F}">
      <text>
        <r>
          <rPr>
            <sz val="9"/>
            <color indexed="81"/>
            <rFont val="Tahoma"/>
            <family val="2"/>
          </rPr>
          <t>MU_Sold_Count_Calendar_YTD_by_GLID(acctdept: {Map!E333})</t>
        </r>
      </text>
    </comment>
    <comment ref="F17" authorId="0" shapeId="0" xr:uid="{661AA554-0E95-4895-945C-4C622076D05E}">
      <text>
        <r>
          <rPr>
            <sz val="9"/>
            <color indexed="81"/>
            <rFont val="Tahoma"/>
            <family val="2"/>
          </rPr>
          <t>MU_Sold_Count_Calendar_YTD_by_GLID(acctdept: {Map!F333})</t>
        </r>
      </text>
    </comment>
    <comment ref="G17" authorId="0" shapeId="0" xr:uid="{355295CC-FEC3-4D65-A116-1045D2A10A06}">
      <text>
        <r>
          <rPr>
            <sz val="9"/>
            <color indexed="81"/>
            <rFont val="Tahoma"/>
            <family val="2"/>
          </rPr>
          <t>MU_Sold_Count_Calendar_YTD_by_GLID(acctdept: {Map!G333})</t>
        </r>
      </text>
    </comment>
    <comment ref="H17" authorId="0" shapeId="0" xr:uid="{61ACCDB4-E156-4FCF-B1B7-2AA76BFFC56C}">
      <text>
        <r>
          <rPr>
            <sz val="9"/>
            <color indexed="81"/>
            <rFont val="Tahoma"/>
            <family val="2"/>
          </rPr>
          <t>MU_Sold_Count_Calendar_YTD_by_GLID(acctdept: {Map!H333})</t>
        </r>
      </text>
    </comment>
    <comment ref="I17" authorId="0" shapeId="0" xr:uid="{9380E312-950A-41FC-BA73-0405F7DC71E9}">
      <text>
        <r>
          <rPr>
            <sz val="9"/>
            <color indexed="81"/>
            <rFont val="Tahoma"/>
            <family val="2"/>
          </rPr>
          <t>MU_Sold_Count_Calendar_YTD_by_GLID(acctdept: {Map!I333})</t>
        </r>
      </text>
    </comment>
    <comment ref="J17" authorId="0" shapeId="0" xr:uid="{009D1E3F-35E2-44FF-B550-898E0EF743B0}">
      <text>
        <r>
          <rPr>
            <sz val="9"/>
            <color indexed="81"/>
            <rFont val="Tahoma"/>
            <family val="2"/>
          </rPr>
          <t>MU_Sold_Count_Calendar_YTD_by_GLID(acctdept: {Map!J333})</t>
        </r>
      </text>
    </comment>
    <comment ref="K17" authorId="0" shapeId="0" xr:uid="{BA9DDBDE-FFBE-4BC4-998F-7578E67ECECB}">
      <text>
        <r>
          <rPr>
            <sz val="9"/>
            <color indexed="81"/>
            <rFont val="Tahoma"/>
            <family val="2"/>
          </rPr>
          <t>MU_Sold_Count_Calendar_YTD_by_GLID(acctdept: {Map!K333})</t>
        </r>
      </text>
    </comment>
    <comment ref="L17" authorId="0" shapeId="0" xr:uid="{A8BC3202-31E2-48FD-B7D2-51941248429F}">
      <text>
        <r>
          <rPr>
            <sz val="9"/>
            <color indexed="81"/>
            <rFont val="Tahoma"/>
            <family val="2"/>
          </rPr>
          <t>MU_Sold_Count_Calendar_YTD_by_GLID(acctdept: {Map!L333})</t>
        </r>
      </text>
    </comment>
    <comment ref="C18" authorId="0" shapeId="0" xr:uid="{4B00F945-DD84-4B2B-B717-F091C33E2224}">
      <text>
        <r>
          <rPr>
            <sz val="9"/>
            <color indexed="81"/>
            <rFont val="Tahoma"/>
            <family val="2"/>
          </rPr>
          <t>MU_Sold_Count_Calendar_YTD_by_GLID(acctdept: {Map!C334})</t>
        </r>
      </text>
    </comment>
    <comment ref="D18" authorId="0" shapeId="0" xr:uid="{1562FBE6-D1AC-4415-9BB1-B2F62C494541}">
      <text>
        <r>
          <rPr>
            <sz val="9"/>
            <color indexed="81"/>
            <rFont val="Tahoma"/>
            <family val="2"/>
          </rPr>
          <t>MU_Sold_Count_Calendar_YTD_by_GLID(acctdept: {Map!D334})</t>
        </r>
      </text>
    </comment>
    <comment ref="E18" authorId="0" shapeId="0" xr:uid="{E58C6083-A0F3-44E5-8E95-673537BA6F1D}">
      <text>
        <r>
          <rPr>
            <sz val="9"/>
            <color indexed="81"/>
            <rFont val="Tahoma"/>
            <family val="2"/>
          </rPr>
          <t>MU_Sold_Count_Calendar_YTD_by_GLID(acctdept: {Map!E334})</t>
        </r>
      </text>
    </comment>
    <comment ref="F18" authorId="0" shapeId="0" xr:uid="{A0302206-06CE-412E-B43F-54E7EF1F3CE3}">
      <text>
        <r>
          <rPr>
            <sz val="9"/>
            <color indexed="81"/>
            <rFont val="Tahoma"/>
            <family val="2"/>
          </rPr>
          <t>MU_Sold_Count_Calendar_YTD_by_GLID(acctdept: {Map!F334})</t>
        </r>
      </text>
    </comment>
    <comment ref="G18" authorId="0" shapeId="0" xr:uid="{9119865D-0797-4611-95CF-05CC579B7967}">
      <text>
        <r>
          <rPr>
            <sz val="9"/>
            <color indexed="81"/>
            <rFont val="Tahoma"/>
            <family val="2"/>
          </rPr>
          <t>MU_Sold_Count_Calendar_YTD_by_GLID(acctdept: {Map!G334})</t>
        </r>
      </text>
    </comment>
    <comment ref="H18" authorId="0" shapeId="0" xr:uid="{27E6B020-803A-4282-A95A-A0C9717A5941}">
      <text>
        <r>
          <rPr>
            <sz val="9"/>
            <color indexed="81"/>
            <rFont val="Tahoma"/>
            <family val="2"/>
          </rPr>
          <t>MU_Sold_Count_Calendar_YTD_by_GLID(acctdept: {Map!H334})</t>
        </r>
      </text>
    </comment>
    <comment ref="I18" authorId="0" shapeId="0" xr:uid="{40A70C53-B6E3-476F-B0BA-764C3E0E9804}">
      <text>
        <r>
          <rPr>
            <sz val="9"/>
            <color indexed="81"/>
            <rFont val="Tahoma"/>
            <family val="2"/>
          </rPr>
          <t>MU_Sold_Count_Calendar_YTD_by_GLID(acctdept: {Map!I334})</t>
        </r>
      </text>
    </comment>
    <comment ref="J18" authorId="0" shapeId="0" xr:uid="{0C24D8C1-ED01-415B-9A40-F019807E06EF}">
      <text>
        <r>
          <rPr>
            <sz val="9"/>
            <color indexed="81"/>
            <rFont val="Tahoma"/>
            <family val="2"/>
          </rPr>
          <t>MU_Sold_Count_Calendar_YTD_by_GLID(acctdept: {Map!J334})</t>
        </r>
      </text>
    </comment>
    <comment ref="K18" authorId="0" shapeId="0" xr:uid="{5A33F40D-8424-4787-A897-9B6EDFFC5438}">
      <text>
        <r>
          <rPr>
            <sz val="9"/>
            <color indexed="81"/>
            <rFont val="Tahoma"/>
            <family val="2"/>
          </rPr>
          <t>MU_Sold_Count_Calendar_YTD_by_GLID(acctdept: {Map!K334})</t>
        </r>
      </text>
    </comment>
    <comment ref="L18" authorId="0" shapeId="0" xr:uid="{A451598A-B4E1-41D2-A0FE-33FB4811327B}">
      <text>
        <r>
          <rPr>
            <sz val="9"/>
            <color indexed="81"/>
            <rFont val="Tahoma"/>
            <family val="2"/>
          </rPr>
          <t>MU_Sold_Count_Calendar_YTD_by_GLID(acctdept: {Map!L334})</t>
        </r>
      </text>
    </comment>
    <comment ref="C19" authorId="0" shapeId="0" xr:uid="{523C0984-FB55-48E2-957C-A7C423DCF38E}">
      <text>
        <r>
          <rPr>
            <sz val="9"/>
            <color indexed="81"/>
            <rFont val="Tahoma"/>
            <family val="2"/>
          </rPr>
          <t>MU_Sold_Count_Calendar_YTD_by_GLID(acctdept: {Map!C335})</t>
        </r>
      </text>
    </comment>
    <comment ref="D19" authorId="0" shapeId="0" xr:uid="{60DE821A-B67C-4CB4-A3E5-191F65CC83E7}">
      <text>
        <r>
          <rPr>
            <sz val="9"/>
            <color indexed="81"/>
            <rFont val="Tahoma"/>
            <family val="2"/>
          </rPr>
          <t>MU_Sold_Count_Calendar_YTD_by_GLID(acctdept: {Map!D335})</t>
        </r>
      </text>
    </comment>
    <comment ref="E19" authorId="0" shapeId="0" xr:uid="{16CBFAF2-8FDA-4367-A00E-9580D9019892}">
      <text>
        <r>
          <rPr>
            <sz val="9"/>
            <color indexed="81"/>
            <rFont val="Tahoma"/>
            <family val="2"/>
          </rPr>
          <t>MU_Sold_Count_Calendar_YTD_by_GLID(acctdept: {Map!E335})</t>
        </r>
      </text>
    </comment>
    <comment ref="F19" authorId="0" shapeId="0" xr:uid="{D45EFB9E-FB5D-4362-9E57-03C200D8A10A}">
      <text>
        <r>
          <rPr>
            <sz val="9"/>
            <color indexed="81"/>
            <rFont val="Tahoma"/>
            <family val="2"/>
          </rPr>
          <t>MU_Sold_Count_Calendar_YTD_by_GLID(acctdept: {Map!F335})</t>
        </r>
      </text>
    </comment>
    <comment ref="G19" authorId="0" shapeId="0" xr:uid="{E4C66B06-BF54-4D10-A1C2-082C2D06A7BF}">
      <text>
        <r>
          <rPr>
            <sz val="9"/>
            <color indexed="81"/>
            <rFont val="Tahoma"/>
            <family val="2"/>
          </rPr>
          <t>MU_Sold_Count_Calendar_YTD_by_GLID(acctdept: {Map!G335})</t>
        </r>
      </text>
    </comment>
    <comment ref="H19" authorId="0" shapeId="0" xr:uid="{FB85843A-ECDE-4F32-8FEE-5B5C6FF845B9}">
      <text>
        <r>
          <rPr>
            <sz val="9"/>
            <color indexed="81"/>
            <rFont val="Tahoma"/>
            <family val="2"/>
          </rPr>
          <t>MU_Sold_Count_Calendar_YTD_by_GLID(acctdept: {Map!H335})</t>
        </r>
      </text>
    </comment>
    <comment ref="I19" authorId="0" shapeId="0" xr:uid="{8F970D40-B691-43CB-8782-20E6AEF016E3}">
      <text>
        <r>
          <rPr>
            <sz val="9"/>
            <color indexed="81"/>
            <rFont val="Tahoma"/>
            <family val="2"/>
          </rPr>
          <t>MU_Sold_Count_Calendar_YTD_by_GLID(acctdept: {Map!I335})</t>
        </r>
      </text>
    </comment>
    <comment ref="J19" authorId="0" shapeId="0" xr:uid="{C4EC958F-658A-46DF-A1E6-47EF103C2223}">
      <text>
        <r>
          <rPr>
            <sz val="9"/>
            <color indexed="81"/>
            <rFont val="Tahoma"/>
            <family val="2"/>
          </rPr>
          <t>MU_Sold_Count_Calendar_YTD_by_GLID(acctdept: {Map!J335})</t>
        </r>
      </text>
    </comment>
    <comment ref="K19" authorId="0" shapeId="0" xr:uid="{9D4BA3CC-45BB-4957-B882-C163D937D190}">
      <text>
        <r>
          <rPr>
            <sz val="9"/>
            <color indexed="81"/>
            <rFont val="Tahoma"/>
            <family val="2"/>
          </rPr>
          <t>MU_Sold_Count_Calendar_YTD_by_GLID(acctdept: {Map!K335})</t>
        </r>
      </text>
    </comment>
    <comment ref="L19" authorId="0" shapeId="0" xr:uid="{10149ADA-6D7B-4C43-9555-A0EE1E0EC260}">
      <text>
        <r>
          <rPr>
            <sz val="9"/>
            <color indexed="81"/>
            <rFont val="Tahoma"/>
            <family val="2"/>
          </rPr>
          <t>MU_Sold_Count_Calendar_YTD_by_GLID(acctdept: {Map!L335})</t>
        </r>
      </text>
    </comment>
    <comment ref="C20" authorId="0" shapeId="0" xr:uid="{AB6F1C00-81D9-4288-87F4-566A5D8CE3F8}">
      <text>
        <r>
          <rPr>
            <sz val="9"/>
            <color indexed="81"/>
            <rFont val="Tahoma"/>
            <family val="2"/>
          </rPr>
          <t>MU_Sold_Count_Calendar_YTD_by_GLID(acctdept: {Map!C336})</t>
        </r>
      </text>
    </comment>
    <comment ref="D20" authorId="0" shapeId="0" xr:uid="{CF1D31B1-0808-424B-A10D-55DCB20C5379}">
      <text>
        <r>
          <rPr>
            <sz val="9"/>
            <color indexed="81"/>
            <rFont val="Tahoma"/>
            <family val="2"/>
          </rPr>
          <t>MU_Sold_Count_Calendar_YTD_by_GLID(acctdept: {Map!D336})</t>
        </r>
      </text>
    </comment>
    <comment ref="E20" authorId="0" shapeId="0" xr:uid="{F5D0AD76-F7B2-48B6-9AC7-5D998777D396}">
      <text>
        <r>
          <rPr>
            <sz val="9"/>
            <color indexed="81"/>
            <rFont val="Tahoma"/>
            <family val="2"/>
          </rPr>
          <t>MU_Sold_Count_Calendar_YTD_by_GLID(acctdept: {Map!E336})</t>
        </r>
      </text>
    </comment>
    <comment ref="F20" authorId="0" shapeId="0" xr:uid="{58A4CDE6-2E5D-491C-8DD4-C2AE81F0EEAD}">
      <text>
        <r>
          <rPr>
            <sz val="9"/>
            <color indexed="81"/>
            <rFont val="Tahoma"/>
            <family val="2"/>
          </rPr>
          <t>MU_Sold_Count_Calendar_YTD_by_GLID(acctdept: {Map!F336})</t>
        </r>
      </text>
    </comment>
    <comment ref="G20" authorId="0" shapeId="0" xr:uid="{01D7EB0D-F9E2-4DE0-B2F0-5FB1EEA016D3}">
      <text>
        <r>
          <rPr>
            <sz val="9"/>
            <color indexed="81"/>
            <rFont val="Tahoma"/>
            <family val="2"/>
          </rPr>
          <t>MU_Sold_Count_Calendar_YTD_by_GLID(acctdept: {Map!G336})</t>
        </r>
      </text>
    </comment>
    <comment ref="H20" authorId="0" shapeId="0" xr:uid="{C0AC5036-B78E-4B3E-8F5D-CEF484760E9D}">
      <text>
        <r>
          <rPr>
            <sz val="9"/>
            <color indexed="81"/>
            <rFont val="Tahoma"/>
            <family val="2"/>
          </rPr>
          <t>MU_Sold_Count_Calendar_YTD_by_GLID(acctdept: {Map!H336})</t>
        </r>
      </text>
    </comment>
    <comment ref="I20" authorId="0" shapeId="0" xr:uid="{52138D93-21FA-4D98-A977-5ADD90A97412}">
      <text>
        <r>
          <rPr>
            <sz val="9"/>
            <color indexed="81"/>
            <rFont val="Tahoma"/>
            <family val="2"/>
          </rPr>
          <t>MU_Sold_Count_Calendar_YTD_by_GLID(acctdept: {Map!I336})</t>
        </r>
      </text>
    </comment>
    <comment ref="J20" authorId="0" shapeId="0" xr:uid="{C8FB71D8-186D-482F-B0DB-02C205FE0B2B}">
      <text>
        <r>
          <rPr>
            <sz val="9"/>
            <color indexed="81"/>
            <rFont val="Tahoma"/>
            <family val="2"/>
          </rPr>
          <t>MU_Sold_Count_Calendar_YTD_by_GLID(acctdept: {Map!J336})</t>
        </r>
      </text>
    </comment>
    <comment ref="K20" authorId="0" shapeId="0" xr:uid="{F17BE0A1-1F14-4E2D-B5B6-DF5673C12F52}">
      <text>
        <r>
          <rPr>
            <sz val="9"/>
            <color indexed="81"/>
            <rFont val="Tahoma"/>
            <family val="2"/>
          </rPr>
          <t>MU_Sold_Count_Calendar_YTD_by_GLID(acctdept: {Map!K336})</t>
        </r>
      </text>
    </comment>
    <comment ref="L20" authorId="0" shapeId="0" xr:uid="{CF5599BE-81A7-429B-9C8D-555D6FFD8EA5}">
      <text>
        <r>
          <rPr>
            <sz val="9"/>
            <color indexed="81"/>
            <rFont val="Tahoma"/>
            <family val="2"/>
          </rPr>
          <t>MU_Sold_Count_Calendar_YTD_by_GLID(acctdept: {Map!L336})</t>
        </r>
      </text>
    </comment>
    <comment ref="C21" authorId="0" shapeId="0" xr:uid="{BD628D39-5285-4E4C-A1D4-38056E9A97F4}">
      <text>
        <r>
          <rPr>
            <sz val="9"/>
            <color indexed="81"/>
            <rFont val="Tahoma"/>
            <family val="2"/>
          </rPr>
          <t>MU_Sold_Count_Calendar_YTD_by_GLID(acctdept: {Map!C337})</t>
        </r>
      </text>
    </comment>
    <comment ref="D21" authorId="0" shapeId="0" xr:uid="{53929931-E183-4D7F-B7E4-3217030AFA2A}">
      <text>
        <r>
          <rPr>
            <sz val="9"/>
            <color indexed="81"/>
            <rFont val="Tahoma"/>
            <family val="2"/>
          </rPr>
          <t>MU_Sold_Count_Calendar_YTD_by_GLID(acctdept: {Map!D337})</t>
        </r>
      </text>
    </comment>
    <comment ref="E21" authorId="0" shapeId="0" xr:uid="{A50C8540-8FFC-483A-AF17-C283993A3B30}">
      <text>
        <r>
          <rPr>
            <sz val="9"/>
            <color indexed="81"/>
            <rFont val="Tahoma"/>
            <family val="2"/>
          </rPr>
          <t>MU_Sold_Count_Calendar_YTD_by_GLID(acctdept: {Map!E337})</t>
        </r>
      </text>
    </comment>
    <comment ref="F21" authorId="0" shapeId="0" xr:uid="{D3359589-1E67-4D3D-92DD-0DD2CE65AF4D}">
      <text>
        <r>
          <rPr>
            <sz val="9"/>
            <color indexed="81"/>
            <rFont val="Tahoma"/>
            <family val="2"/>
          </rPr>
          <t>MU_Sold_Count_Calendar_YTD_by_GLID(acctdept: {Map!F337})</t>
        </r>
      </text>
    </comment>
    <comment ref="G21" authorId="0" shapeId="0" xr:uid="{FC652DBF-D3B6-4DBB-ADC9-BF076551E22B}">
      <text>
        <r>
          <rPr>
            <sz val="9"/>
            <color indexed="81"/>
            <rFont val="Tahoma"/>
            <family val="2"/>
          </rPr>
          <t>MU_Sold_Count_Calendar_YTD_by_GLID(acctdept: {Map!G337})</t>
        </r>
      </text>
    </comment>
    <comment ref="H21" authorId="0" shapeId="0" xr:uid="{9880D823-B88F-4159-BC98-E7628591799E}">
      <text>
        <r>
          <rPr>
            <sz val="9"/>
            <color indexed="81"/>
            <rFont val="Tahoma"/>
            <family val="2"/>
          </rPr>
          <t>MU_Sold_Count_Calendar_YTD_by_GLID(acctdept: {Map!H337})</t>
        </r>
      </text>
    </comment>
    <comment ref="I21" authorId="0" shapeId="0" xr:uid="{112CB9FC-2D93-4580-B10E-61DE5F5B37E8}">
      <text>
        <r>
          <rPr>
            <sz val="9"/>
            <color indexed="81"/>
            <rFont val="Tahoma"/>
            <family val="2"/>
          </rPr>
          <t>MU_Sold_Count_Calendar_YTD_by_GLID(acctdept: {Map!I337})</t>
        </r>
      </text>
    </comment>
    <comment ref="J21" authorId="0" shapeId="0" xr:uid="{4E9C25F4-7685-4F7A-B348-F27B25162217}">
      <text>
        <r>
          <rPr>
            <sz val="9"/>
            <color indexed="81"/>
            <rFont val="Tahoma"/>
            <family val="2"/>
          </rPr>
          <t>MU_Sold_Count_Calendar_YTD_by_GLID(acctdept: {Map!J337})</t>
        </r>
      </text>
    </comment>
    <comment ref="K21" authorId="0" shapeId="0" xr:uid="{9D47F6A9-11B1-494F-AB9F-2363F0005E30}">
      <text>
        <r>
          <rPr>
            <sz val="9"/>
            <color indexed="81"/>
            <rFont val="Tahoma"/>
            <family val="2"/>
          </rPr>
          <t>MU_Sold_Count_Calendar_YTD_by_GLID(acctdept: {Map!K337})</t>
        </r>
      </text>
    </comment>
    <comment ref="L21" authorId="0" shapeId="0" xr:uid="{7323C911-00DC-4B9A-891C-F4F71CFF4F6A}">
      <text>
        <r>
          <rPr>
            <sz val="9"/>
            <color indexed="81"/>
            <rFont val="Tahoma"/>
            <family val="2"/>
          </rPr>
          <t>MU_Sold_Count_Calendar_YTD_by_GLID(acctdept: {Map!L337})</t>
        </r>
      </text>
    </comment>
    <comment ref="C22" authorId="0" shapeId="0" xr:uid="{D786A426-4C6F-4ED0-9D09-B4BC6608B378}">
      <text>
        <r>
          <rPr>
            <sz val="9"/>
            <color indexed="81"/>
            <rFont val="Tahoma"/>
            <family val="2"/>
          </rPr>
          <t>RO_Count_Calendar_YTD_by_GLID(acctdept: {Map!C373})</t>
        </r>
      </text>
    </comment>
    <comment ref="D22" authorId="0" shapeId="0" xr:uid="{D6915120-29A5-4743-BD1C-83A0A6F08510}">
      <text>
        <r>
          <rPr>
            <sz val="9"/>
            <color indexed="81"/>
            <rFont val="Tahoma"/>
            <family val="2"/>
          </rPr>
          <t>RO_Count_Calendar_YTD_by_GLID(acctdept: {Map!D373})</t>
        </r>
      </text>
    </comment>
    <comment ref="E22" authorId="0" shapeId="0" xr:uid="{56B1794B-F2C6-48E4-BA83-81E718349E83}">
      <text>
        <r>
          <rPr>
            <sz val="9"/>
            <color indexed="81"/>
            <rFont val="Tahoma"/>
            <family val="2"/>
          </rPr>
          <t>RO_Count_Calendar_YTD_by_GLID(acctdept: {Map!E373})</t>
        </r>
      </text>
    </comment>
    <comment ref="F22" authorId="0" shapeId="0" xr:uid="{E28DABE9-F58A-4790-B2D0-57770B08E174}">
      <text>
        <r>
          <rPr>
            <sz val="9"/>
            <color indexed="81"/>
            <rFont val="Tahoma"/>
            <family val="2"/>
          </rPr>
          <t>RO_Count_Calendar_YTD_by_GLID(acctdept: {Map!F373})</t>
        </r>
      </text>
    </comment>
    <comment ref="G22" authorId="0" shapeId="0" xr:uid="{A718A17B-EF6E-4348-BB90-A3D2836708E3}">
      <text>
        <r>
          <rPr>
            <sz val="9"/>
            <color indexed="81"/>
            <rFont val="Tahoma"/>
            <family val="2"/>
          </rPr>
          <t>RO_Count_Calendar_YTD_by_GLID(acctdept: {Map!G373})</t>
        </r>
      </text>
    </comment>
    <comment ref="H22" authorId="0" shapeId="0" xr:uid="{B7C04265-F5E5-4F9D-A80A-32046C6E3C66}">
      <text>
        <r>
          <rPr>
            <sz val="9"/>
            <color indexed="81"/>
            <rFont val="Tahoma"/>
            <family val="2"/>
          </rPr>
          <t>RO_Count_Calendar_YTD_by_GLID(acctdept: {Map!H373})</t>
        </r>
      </text>
    </comment>
    <comment ref="I22" authorId="0" shapeId="0" xr:uid="{2D3DCAFC-F4C9-4EC9-BB42-349F75D38695}">
      <text>
        <r>
          <rPr>
            <sz val="9"/>
            <color indexed="81"/>
            <rFont val="Tahoma"/>
            <family val="2"/>
          </rPr>
          <t>RO_Count_Calendar_YTD_by_GLID(acctdept: {Map!I373})</t>
        </r>
      </text>
    </comment>
    <comment ref="J22" authorId="0" shapeId="0" xr:uid="{80A8A756-9ED9-4670-BA25-E09B19A80D83}">
      <text>
        <r>
          <rPr>
            <sz val="9"/>
            <color indexed="81"/>
            <rFont val="Tahoma"/>
            <family val="2"/>
          </rPr>
          <t>RO_Count_Calendar_YTD_by_GLID(acctdept: {Map!J373})</t>
        </r>
      </text>
    </comment>
    <comment ref="K22" authorId="0" shapeId="0" xr:uid="{F2972FC7-A540-416A-9F62-F9458F4515D2}">
      <text>
        <r>
          <rPr>
            <sz val="9"/>
            <color indexed="81"/>
            <rFont val="Tahoma"/>
            <family val="2"/>
          </rPr>
          <t>RO_Count_Calendar_YTD_by_GLID(acctdept: {Map!K373})</t>
        </r>
      </text>
    </comment>
    <comment ref="L22" authorId="0" shapeId="0" xr:uid="{BADF09BF-D731-4149-B7BD-5771EAD3FACA}">
      <text>
        <r>
          <rPr>
            <sz val="9"/>
            <color indexed="81"/>
            <rFont val="Tahoma"/>
            <family val="2"/>
          </rPr>
          <t>RO_Count_Calendar_YTD_by_GLID(acctdept: {Map!L373})</t>
        </r>
      </text>
    </comment>
    <comment ref="C23" authorId="0" shapeId="0" xr:uid="{A78F6BC5-3120-4E6B-B5AA-283FDD2A501B}">
      <text>
        <r>
          <rPr>
            <sz val="9"/>
            <color indexed="81"/>
            <rFont val="Tahoma"/>
            <family val="2"/>
          </rPr>
          <t>RO_Count_Calendar_YTD_by_GLID(acctdept: {Map!C374})</t>
        </r>
      </text>
    </comment>
    <comment ref="D23" authorId="0" shapeId="0" xr:uid="{7085CFAA-2027-4CAE-BAD5-663006FB515D}">
      <text>
        <r>
          <rPr>
            <sz val="9"/>
            <color indexed="81"/>
            <rFont val="Tahoma"/>
            <family val="2"/>
          </rPr>
          <t>RO_Count_Calendar_YTD_by_GLID(acctdept: {Map!D374})</t>
        </r>
      </text>
    </comment>
    <comment ref="E23" authorId="0" shapeId="0" xr:uid="{D3034709-852E-4333-95BD-CDBD34924A2C}">
      <text>
        <r>
          <rPr>
            <sz val="9"/>
            <color indexed="81"/>
            <rFont val="Tahoma"/>
            <family val="2"/>
          </rPr>
          <t>RO_Count_Calendar_YTD_by_GLID(acctdept: {Map!E374})</t>
        </r>
      </text>
    </comment>
    <comment ref="F23" authorId="0" shapeId="0" xr:uid="{33EF46B7-189B-4D75-AC91-5B56563B8B0D}">
      <text>
        <r>
          <rPr>
            <sz val="9"/>
            <color indexed="81"/>
            <rFont val="Tahoma"/>
            <family val="2"/>
          </rPr>
          <t>RO_Count_Calendar_YTD_by_GLID(acctdept: {Map!F374})</t>
        </r>
      </text>
    </comment>
    <comment ref="G23" authorId="0" shapeId="0" xr:uid="{812B993B-E4E3-4900-B123-169572B781A0}">
      <text>
        <r>
          <rPr>
            <sz val="9"/>
            <color indexed="81"/>
            <rFont val="Tahoma"/>
            <family val="2"/>
          </rPr>
          <t>RO_Count_Calendar_YTD_by_GLID(acctdept: {Map!G374})</t>
        </r>
      </text>
    </comment>
    <comment ref="H23" authorId="0" shapeId="0" xr:uid="{46C188E9-1292-455D-8710-6C0BFADD016E}">
      <text>
        <r>
          <rPr>
            <sz val="9"/>
            <color indexed="81"/>
            <rFont val="Tahoma"/>
            <family val="2"/>
          </rPr>
          <t>RO_Count_Calendar_YTD_by_GLID(acctdept: {Map!H374})</t>
        </r>
      </text>
    </comment>
    <comment ref="I23" authorId="0" shapeId="0" xr:uid="{560A29CB-11AE-4DC8-AE84-B688272873E7}">
      <text>
        <r>
          <rPr>
            <sz val="9"/>
            <color indexed="81"/>
            <rFont val="Tahoma"/>
            <family val="2"/>
          </rPr>
          <t>RO_Count_Calendar_YTD_by_GLID(acctdept: {Map!I374})</t>
        </r>
      </text>
    </comment>
    <comment ref="J23" authorId="0" shapeId="0" xr:uid="{42783BDD-7948-4D5B-ADF2-FC1678ADF54E}">
      <text>
        <r>
          <rPr>
            <sz val="9"/>
            <color indexed="81"/>
            <rFont val="Tahoma"/>
            <family val="2"/>
          </rPr>
          <t>RO_Count_Calendar_YTD_by_GLID(acctdept: {Map!J374})</t>
        </r>
      </text>
    </comment>
    <comment ref="K23" authorId="0" shapeId="0" xr:uid="{2C5E161F-E06A-4D89-AE27-B955A4F5726B}">
      <text>
        <r>
          <rPr>
            <sz val="9"/>
            <color indexed="81"/>
            <rFont val="Tahoma"/>
            <family val="2"/>
          </rPr>
          <t>RO_Count_Calendar_YTD_by_GLID(acctdept: {Map!K374})</t>
        </r>
      </text>
    </comment>
    <comment ref="L23" authorId="0" shapeId="0" xr:uid="{2FA32A7B-CFFC-4C54-84F8-FC392E2CB2A6}">
      <text>
        <r>
          <rPr>
            <sz val="9"/>
            <color indexed="81"/>
            <rFont val="Tahoma"/>
            <family val="2"/>
          </rPr>
          <t>RO_Count_Calendar_YTD_by_GLID(acctdept: {Map!L374})</t>
        </r>
      </text>
    </comment>
    <comment ref="C24" authorId="0" shapeId="0" xr:uid="{13D88A97-87E6-4604-849B-D7DB388BABF1}">
      <text>
        <r>
          <rPr>
            <sz val="9"/>
            <color indexed="81"/>
            <rFont val="Tahoma"/>
            <family val="2"/>
          </rPr>
          <t>RO_Count_Calendar_YTD_by_GLID(acctdept: {Map!C375})</t>
        </r>
      </text>
    </comment>
    <comment ref="D24" authorId="0" shapeId="0" xr:uid="{46F928B0-1149-43C8-AA15-5EA185F72DE9}">
      <text>
        <r>
          <rPr>
            <sz val="9"/>
            <color indexed="81"/>
            <rFont val="Tahoma"/>
            <family val="2"/>
          </rPr>
          <t>RO_Count_Calendar_YTD_by_GLID(acctdept: {Map!D375})</t>
        </r>
      </text>
    </comment>
    <comment ref="E24" authorId="0" shapeId="0" xr:uid="{B6A033A6-8A1A-4338-9FEF-323FACCF4781}">
      <text>
        <r>
          <rPr>
            <sz val="9"/>
            <color indexed="81"/>
            <rFont val="Tahoma"/>
            <family val="2"/>
          </rPr>
          <t>RO_Count_Calendar_YTD_by_GLID(acctdept: {Map!E375})</t>
        </r>
      </text>
    </comment>
    <comment ref="F24" authorId="0" shapeId="0" xr:uid="{18907BC8-1A6F-4D5B-A117-A48D9B385DEF}">
      <text>
        <r>
          <rPr>
            <sz val="9"/>
            <color indexed="81"/>
            <rFont val="Tahoma"/>
            <family val="2"/>
          </rPr>
          <t>RO_Count_Calendar_YTD_by_GLID(acctdept: {Map!F375})</t>
        </r>
      </text>
    </comment>
    <comment ref="G24" authorId="0" shapeId="0" xr:uid="{C7825F6B-F1D3-4A7D-971F-874F9A050F40}">
      <text>
        <r>
          <rPr>
            <sz val="9"/>
            <color indexed="81"/>
            <rFont val="Tahoma"/>
            <family val="2"/>
          </rPr>
          <t>RO_Count_Calendar_YTD_by_GLID(acctdept: {Map!G375})</t>
        </r>
      </text>
    </comment>
    <comment ref="H24" authorId="0" shapeId="0" xr:uid="{23BBED70-DB93-48DF-901A-8EF93D657486}">
      <text>
        <r>
          <rPr>
            <sz val="9"/>
            <color indexed="81"/>
            <rFont val="Tahoma"/>
            <family val="2"/>
          </rPr>
          <t>RO_Count_Calendar_YTD_by_GLID(acctdept: {Map!H375})</t>
        </r>
      </text>
    </comment>
    <comment ref="I24" authorId="0" shapeId="0" xr:uid="{1C24FECD-3AEB-40CF-9C92-A4F575062E7D}">
      <text>
        <r>
          <rPr>
            <sz val="9"/>
            <color indexed="81"/>
            <rFont val="Tahoma"/>
            <family val="2"/>
          </rPr>
          <t>RO_Count_Calendar_YTD_by_GLID(acctdept: {Map!I375})</t>
        </r>
      </text>
    </comment>
    <comment ref="J24" authorId="0" shapeId="0" xr:uid="{60F86841-B378-462A-8671-6ADACD3C92B9}">
      <text>
        <r>
          <rPr>
            <sz val="9"/>
            <color indexed="81"/>
            <rFont val="Tahoma"/>
            <family val="2"/>
          </rPr>
          <t>RO_Count_Calendar_YTD_by_GLID(acctdept: {Map!J375})</t>
        </r>
      </text>
    </comment>
    <comment ref="K24" authorId="0" shapeId="0" xr:uid="{9FA61AB0-4F0E-4291-A927-E9730B1BE33A}">
      <text>
        <r>
          <rPr>
            <sz val="9"/>
            <color indexed="81"/>
            <rFont val="Tahoma"/>
            <family val="2"/>
          </rPr>
          <t>RO_Count_Calendar_YTD_by_GLID(acctdept: {Map!K375})</t>
        </r>
      </text>
    </comment>
    <comment ref="L24" authorId="0" shapeId="0" xr:uid="{5C3146CB-DF7A-41FF-9482-E1FA04426375}">
      <text>
        <r>
          <rPr>
            <sz val="9"/>
            <color indexed="81"/>
            <rFont val="Tahoma"/>
            <family val="2"/>
          </rPr>
          <t>RO_Count_Calendar_YTD_by_GLID(acctdept: {Map!L375})</t>
        </r>
      </text>
    </comment>
    <comment ref="C25" authorId="0" shapeId="0" xr:uid="{2CB761D1-5D3F-4D72-AA70-2ECB8C524A95}">
      <text>
        <r>
          <rPr>
            <sz val="9"/>
            <color indexed="81"/>
            <rFont val="Tahoma"/>
            <family val="2"/>
          </rPr>
          <t>RO_Count_Calendar_YTD_by_GLID(acctdept: {Map!C376})</t>
        </r>
      </text>
    </comment>
    <comment ref="D25" authorId="0" shapeId="0" xr:uid="{65014AEA-8C6A-4F67-B4CF-374FC2AADDB0}">
      <text>
        <r>
          <rPr>
            <sz val="9"/>
            <color indexed="81"/>
            <rFont val="Tahoma"/>
            <family val="2"/>
          </rPr>
          <t>RO_Count_Calendar_YTD_by_GLID(acctdept: {Map!D376})</t>
        </r>
      </text>
    </comment>
    <comment ref="E25" authorId="0" shapeId="0" xr:uid="{B0A3CDDF-88CF-4F55-85A0-794770F4E2E1}">
      <text>
        <r>
          <rPr>
            <sz val="9"/>
            <color indexed="81"/>
            <rFont val="Tahoma"/>
            <family val="2"/>
          </rPr>
          <t>RO_Count_Calendar_YTD_by_GLID(acctdept: {Map!E376})</t>
        </r>
      </text>
    </comment>
    <comment ref="F25" authorId="0" shapeId="0" xr:uid="{3C29FC11-5570-42AB-8F80-8088B9BEB902}">
      <text>
        <r>
          <rPr>
            <sz val="9"/>
            <color indexed="81"/>
            <rFont val="Tahoma"/>
            <family val="2"/>
          </rPr>
          <t>RO_Count_Calendar_YTD_by_GLID(acctdept: {Map!F376})</t>
        </r>
      </text>
    </comment>
    <comment ref="G25" authorId="0" shapeId="0" xr:uid="{4B878097-F9C4-45B1-B438-A959EC2C772B}">
      <text>
        <r>
          <rPr>
            <sz val="9"/>
            <color indexed="81"/>
            <rFont val="Tahoma"/>
            <family val="2"/>
          </rPr>
          <t>RO_Count_Calendar_YTD_by_GLID(acctdept: {Map!G376})</t>
        </r>
      </text>
    </comment>
    <comment ref="H25" authorId="0" shapeId="0" xr:uid="{302D1E92-D5C9-4927-AA0A-4966A33788A9}">
      <text>
        <r>
          <rPr>
            <sz val="9"/>
            <color indexed="81"/>
            <rFont val="Tahoma"/>
            <family val="2"/>
          </rPr>
          <t>RO_Count_Calendar_YTD_by_GLID(acctdept: {Map!H376})</t>
        </r>
      </text>
    </comment>
    <comment ref="I25" authorId="0" shapeId="0" xr:uid="{76E7FF54-E74D-4DF7-B7E3-4C7456481E51}">
      <text>
        <r>
          <rPr>
            <sz val="9"/>
            <color indexed="81"/>
            <rFont val="Tahoma"/>
            <family val="2"/>
          </rPr>
          <t>RO_Count_Calendar_YTD_by_GLID(acctdept: {Map!I376})</t>
        </r>
      </text>
    </comment>
    <comment ref="J25" authorId="0" shapeId="0" xr:uid="{89806768-DF15-4200-A7C6-1D2081CC1222}">
      <text>
        <r>
          <rPr>
            <sz val="9"/>
            <color indexed="81"/>
            <rFont val="Tahoma"/>
            <family val="2"/>
          </rPr>
          <t>RO_Count_Calendar_YTD_by_GLID(acctdept: {Map!J376})</t>
        </r>
      </text>
    </comment>
    <comment ref="K25" authorId="0" shapeId="0" xr:uid="{C7AE27E2-621E-49C3-A431-9B1DC2A3EFC5}">
      <text>
        <r>
          <rPr>
            <sz val="9"/>
            <color indexed="81"/>
            <rFont val="Tahoma"/>
            <family val="2"/>
          </rPr>
          <t>RO_Count_Calendar_YTD_by_GLID(acctdept: {Map!K376})</t>
        </r>
      </text>
    </comment>
    <comment ref="L25" authorId="0" shapeId="0" xr:uid="{6B10E301-F783-44DA-A9C0-3B0D6955BA6E}">
      <text>
        <r>
          <rPr>
            <sz val="9"/>
            <color indexed="81"/>
            <rFont val="Tahoma"/>
            <family val="2"/>
          </rPr>
          <t>RO_Count_Calendar_YTD_by_GLID(acctdept: {Map!L376})</t>
        </r>
      </text>
    </comment>
    <comment ref="C26" authorId="0" shapeId="0" xr:uid="{01ED8146-819E-4FD4-928E-1B19AF6329F4}">
      <text>
        <r>
          <rPr>
            <sz val="9"/>
            <color indexed="81"/>
            <rFont val="Tahoma"/>
            <family val="2"/>
          </rPr>
          <t>RO_Count_Calendar_YTD_by_GLID(acctdept: {Map!C378})</t>
        </r>
      </text>
    </comment>
    <comment ref="D26" authorId="0" shapeId="0" xr:uid="{D4F90F2A-FA90-4500-8754-183CB21ED51E}">
      <text>
        <r>
          <rPr>
            <sz val="9"/>
            <color indexed="81"/>
            <rFont val="Tahoma"/>
            <family val="2"/>
          </rPr>
          <t>RO_Count_Calendar_YTD_by_GLID(acctdept: {Map!D378})</t>
        </r>
      </text>
    </comment>
    <comment ref="E26" authorId="0" shapeId="0" xr:uid="{1D63DEA2-1B8C-44BF-958B-F2616D900224}">
      <text>
        <r>
          <rPr>
            <sz val="9"/>
            <color indexed="81"/>
            <rFont val="Tahoma"/>
            <family val="2"/>
          </rPr>
          <t>RO_Count_Calendar_YTD_by_GLID(acctdept: {Map!E378})</t>
        </r>
      </text>
    </comment>
    <comment ref="F26" authorId="0" shapeId="0" xr:uid="{5C6C4C55-F099-4771-A07B-33E18B2BA5F6}">
      <text>
        <r>
          <rPr>
            <sz val="9"/>
            <color indexed="81"/>
            <rFont val="Tahoma"/>
            <family val="2"/>
          </rPr>
          <t>RO_Count_Calendar_YTD_by_GLID(acctdept: {Map!F378})</t>
        </r>
      </text>
    </comment>
    <comment ref="G26" authorId="0" shapeId="0" xr:uid="{4CF91061-E950-4B1F-931C-92BB9181C98A}">
      <text>
        <r>
          <rPr>
            <sz val="9"/>
            <color indexed="81"/>
            <rFont val="Tahoma"/>
            <family val="2"/>
          </rPr>
          <t>RO_Count_Calendar_YTD_by_GLID(acctdept: {Map!G378})</t>
        </r>
      </text>
    </comment>
    <comment ref="H26" authorId="0" shapeId="0" xr:uid="{78DD80AE-A5F2-4C83-86F8-7E75FBAD43E8}">
      <text>
        <r>
          <rPr>
            <sz val="9"/>
            <color indexed="81"/>
            <rFont val="Tahoma"/>
            <family val="2"/>
          </rPr>
          <t>RO_Count_Calendar_YTD_by_GLID(acctdept: {Map!H378})</t>
        </r>
      </text>
    </comment>
    <comment ref="I26" authorId="0" shapeId="0" xr:uid="{A39F39F4-1AB0-46EC-B73D-26622FB55317}">
      <text>
        <r>
          <rPr>
            <sz val="9"/>
            <color indexed="81"/>
            <rFont val="Tahoma"/>
            <family val="2"/>
          </rPr>
          <t>RO_Count_Calendar_YTD_by_GLID(acctdept: {Map!I378})</t>
        </r>
      </text>
    </comment>
    <comment ref="J26" authorId="0" shapeId="0" xr:uid="{7DCF6DE5-6174-40F0-8B7A-6F3C095AE49D}">
      <text>
        <r>
          <rPr>
            <sz val="9"/>
            <color indexed="81"/>
            <rFont val="Tahoma"/>
            <family val="2"/>
          </rPr>
          <t>RO_Count_Calendar_YTD_by_GLID(acctdept: {Map!J378})</t>
        </r>
      </text>
    </comment>
    <comment ref="K26" authorId="0" shapeId="0" xr:uid="{66E37255-5A75-422A-AE87-5CD7E5D5B2CE}">
      <text>
        <r>
          <rPr>
            <sz val="9"/>
            <color indexed="81"/>
            <rFont val="Tahoma"/>
            <family val="2"/>
          </rPr>
          <t>RO_Count_Calendar_YTD_by_GLID(acctdept: {Map!K378})</t>
        </r>
      </text>
    </comment>
    <comment ref="L26" authorId="0" shapeId="0" xr:uid="{C239B3CF-B536-48C6-A297-289D35977A96}">
      <text>
        <r>
          <rPr>
            <sz val="9"/>
            <color indexed="81"/>
            <rFont val="Tahoma"/>
            <family val="2"/>
          </rPr>
          <t>RO_Count_Calendar_YTD_by_GLID(acctdept: {Map!L378})</t>
        </r>
      </text>
    </comment>
    <comment ref="C27" authorId="0" shapeId="0" xr:uid="{F8D8983F-7151-488F-95AD-FCE5738E9820}">
      <text>
        <r>
          <rPr>
            <sz val="9"/>
            <color indexed="81"/>
            <rFont val="Tahoma"/>
            <family val="2"/>
          </rPr>
          <t>RO_Count_Calendar_YTD_by_GLID(acctdept: {Map!C379})</t>
        </r>
      </text>
    </comment>
    <comment ref="D27" authorId="0" shapeId="0" xr:uid="{C6A72711-20DB-4B74-87EA-E47E59EA22E1}">
      <text>
        <r>
          <rPr>
            <sz val="9"/>
            <color indexed="81"/>
            <rFont val="Tahoma"/>
            <family val="2"/>
          </rPr>
          <t>RO_Count_Calendar_YTD_by_GLID(acctdept: {Map!D379})</t>
        </r>
      </text>
    </comment>
    <comment ref="E27" authorId="0" shapeId="0" xr:uid="{F57D9372-5008-47C1-8813-E2664C2E0530}">
      <text>
        <r>
          <rPr>
            <sz val="9"/>
            <color indexed="81"/>
            <rFont val="Tahoma"/>
            <family val="2"/>
          </rPr>
          <t>RO_Count_Calendar_YTD_by_GLID(acctdept: {Map!E379})</t>
        </r>
      </text>
    </comment>
    <comment ref="F27" authorId="0" shapeId="0" xr:uid="{9E87F872-9FED-435D-A6C5-BFEAC0F20068}">
      <text>
        <r>
          <rPr>
            <sz val="9"/>
            <color indexed="81"/>
            <rFont val="Tahoma"/>
            <family val="2"/>
          </rPr>
          <t>RO_Count_Calendar_YTD_by_GLID(acctdept: {Map!F379})</t>
        </r>
      </text>
    </comment>
    <comment ref="G27" authorId="0" shapeId="0" xr:uid="{EC6A0428-9938-4AD8-A9DB-2F242FE51688}">
      <text>
        <r>
          <rPr>
            <sz val="9"/>
            <color indexed="81"/>
            <rFont val="Tahoma"/>
            <family val="2"/>
          </rPr>
          <t>RO_Count_Calendar_YTD_by_GLID(acctdept: {Map!G379})</t>
        </r>
      </text>
    </comment>
    <comment ref="H27" authorId="0" shapeId="0" xr:uid="{D12DF670-C636-4B0C-93DA-A76ACAB76342}">
      <text>
        <r>
          <rPr>
            <sz val="9"/>
            <color indexed="81"/>
            <rFont val="Tahoma"/>
            <family val="2"/>
          </rPr>
          <t>RO_Count_Calendar_YTD_by_GLID(acctdept: {Map!H379})</t>
        </r>
      </text>
    </comment>
    <comment ref="I27" authorId="0" shapeId="0" xr:uid="{471652FC-2744-4672-A36C-D706526843B4}">
      <text>
        <r>
          <rPr>
            <sz val="9"/>
            <color indexed="81"/>
            <rFont val="Tahoma"/>
            <family val="2"/>
          </rPr>
          <t>RO_Count_Calendar_YTD_by_GLID(acctdept: {Map!I379})</t>
        </r>
      </text>
    </comment>
    <comment ref="J27" authorId="0" shapeId="0" xr:uid="{812D2507-0C5E-4959-A7F0-4966415F88C6}">
      <text>
        <r>
          <rPr>
            <sz val="9"/>
            <color indexed="81"/>
            <rFont val="Tahoma"/>
            <family val="2"/>
          </rPr>
          <t>RO_Count_Calendar_YTD_by_GLID(acctdept: {Map!J379})</t>
        </r>
      </text>
    </comment>
    <comment ref="K27" authorId="0" shapeId="0" xr:uid="{D7BBC8FC-CF8D-4E5F-AC87-FB32A1DEBA10}">
      <text>
        <r>
          <rPr>
            <sz val="9"/>
            <color indexed="81"/>
            <rFont val="Tahoma"/>
            <family val="2"/>
          </rPr>
          <t>RO_Count_Calendar_YTD_by_GLID(acctdept: {Map!K379})</t>
        </r>
      </text>
    </comment>
    <comment ref="L27" authorId="0" shapeId="0" xr:uid="{5D8D505F-C028-4A20-99C8-10D5079B9C6B}">
      <text>
        <r>
          <rPr>
            <sz val="9"/>
            <color indexed="81"/>
            <rFont val="Tahoma"/>
            <family val="2"/>
          </rPr>
          <t>RO_Count_Calendar_YTD_by_GLID(acctdept: {Map!L379})</t>
        </r>
      </text>
    </comment>
    <comment ref="C28" authorId="0" shapeId="0" xr:uid="{90FE0077-1B8F-4BF0-98E4-C7AA19EF3DF5}">
      <text>
        <r>
          <rPr>
            <sz val="9"/>
            <color indexed="81"/>
            <rFont val="Tahoma"/>
            <family val="2"/>
          </rPr>
          <t>RO_Count_Calendar_YTD_by_GLID(acctdept: {Map!C380})</t>
        </r>
      </text>
    </comment>
    <comment ref="D28" authorId="0" shapeId="0" xr:uid="{A9954F3E-1B60-4F9B-AFC3-30EB68506EEC}">
      <text>
        <r>
          <rPr>
            <sz val="9"/>
            <color indexed="81"/>
            <rFont val="Tahoma"/>
            <family val="2"/>
          </rPr>
          <t>RO_Count_Calendar_YTD_by_GLID(acctdept: {Map!D380})</t>
        </r>
      </text>
    </comment>
    <comment ref="E28" authorId="0" shapeId="0" xr:uid="{BA9A5382-2911-4FB1-842C-072BF5663D88}">
      <text>
        <r>
          <rPr>
            <sz val="9"/>
            <color indexed="81"/>
            <rFont val="Tahoma"/>
            <family val="2"/>
          </rPr>
          <t>RO_Count_Calendar_YTD_by_GLID(acctdept: {Map!E380})</t>
        </r>
      </text>
    </comment>
    <comment ref="F28" authorId="0" shapeId="0" xr:uid="{C6756562-3771-4527-B56D-48B543B1F2A8}">
      <text>
        <r>
          <rPr>
            <sz val="9"/>
            <color indexed="81"/>
            <rFont val="Tahoma"/>
            <family val="2"/>
          </rPr>
          <t>RO_Count_Calendar_YTD_by_GLID(acctdept: {Map!F380})</t>
        </r>
      </text>
    </comment>
    <comment ref="G28" authorId="0" shapeId="0" xr:uid="{E82BAEB6-6E78-40FF-A29E-4BDDB34F176A}">
      <text>
        <r>
          <rPr>
            <sz val="9"/>
            <color indexed="81"/>
            <rFont val="Tahoma"/>
            <family val="2"/>
          </rPr>
          <t>RO_Count_Calendar_YTD_by_GLID(acctdept: {Map!G380})</t>
        </r>
      </text>
    </comment>
    <comment ref="H28" authorId="0" shapeId="0" xr:uid="{C62CDE9C-8C03-4468-BD0E-068BA8B092C6}">
      <text>
        <r>
          <rPr>
            <sz val="9"/>
            <color indexed="81"/>
            <rFont val="Tahoma"/>
            <family val="2"/>
          </rPr>
          <t>RO_Count_Calendar_YTD_by_GLID(acctdept: {Map!H380})</t>
        </r>
      </text>
    </comment>
    <comment ref="I28" authorId="0" shapeId="0" xr:uid="{A23CAF63-8397-4B18-8E0E-BD78A4F32C3E}">
      <text>
        <r>
          <rPr>
            <sz val="9"/>
            <color indexed="81"/>
            <rFont val="Tahoma"/>
            <family val="2"/>
          </rPr>
          <t>RO_Count_Calendar_YTD_by_GLID(acctdept: {Map!I380})</t>
        </r>
      </text>
    </comment>
    <comment ref="J28" authorId="0" shapeId="0" xr:uid="{9BA6D8E4-9FC1-4E8E-A70A-45F9A88161CF}">
      <text>
        <r>
          <rPr>
            <sz val="9"/>
            <color indexed="81"/>
            <rFont val="Tahoma"/>
            <family val="2"/>
          </rPr>
          <t>RO_Count_Calendar_YTD_by_GLID(acctdept: {Map!J380})</t>
        </r>
      </text>
    </comment>
    <comment ref="K28" authorId="0" shapeId="0" xr:uid="{E400FE9F-D03E-42BD-9F91-CBCCBF324FCB}">
      <text>
        <r>
          <rPr>
            <sz val="9"/>
            <color indexed="81"/>
            <rFont val="Tahoma"/>
            <family val="2"/>
          </rPr>
          <t>RO_Count_Calendar_YTD_by_GLID(acctdept: {Map!K380})</t>
        </r>
      </text>
    </comment>
    <comment ref="L28" authorId="0" shapeId="0" xr:uid="{8A197A07-666D-4D04-B372-917D643260E3}">
      <text>
        <r>
          <rPr>
            <sz val="9"/>
            <color indexed="81"/>
            <rFont val="Tahoma"/>
            <family val="2"/>
          </rPr>
          <t>RO_Count_Calendar_YTD_by_GLID(acctdept: {Map!L380})</t>
        </r>
      </text>
    </comment>
    <comment ref="C29" authorId="0" shapeId="0" xr:uid="{E26ED967-8287-409F-9EDB-CD915B39A8C0}">
      <text>
        <r>
          <rPr>
            <sz val="9"/>
            <color indexed="81"/>
            <rFont val="Tahoma"/>
            <family val="2"/>
          </rPr>
          <t>RO_Count_Calendar_YTD_by_GLID(acctdept: {Map!C392})</t>
        </r>
      </text>
    </comment>
    <comment ref="D29" authorId="0" shapeId="0" xr:uid="{8A192620-2533-48CF-B9F2-10F783D0CADD}">
      <text>
        <r>
          <rPr>
            <sz val="9"/>
            <color indexed="81"/>
            <rFont val="Tahoma"/>
            <family val="2"/>
          </rPr>
          <t>RO_Count_Calendar_YTD_by_GLID(acctdept: {Map!D392})</t>
        </r>
      </text>
    </comment>
    <comment ref="E29" authorId="0" shapeId="0" xr:uid="{B0D1F7EA-2D69-4DA3-9116-E5BE1CE0929F}">
      <text>
        <r>
          <rPr>
            <sz val="9"/>
            <color indexed="81"/>
            <rFont val="Tahoma"/>
            <family val="2"/>
          </rPr>
          <t>RO_Count_Calendar_YTD_by_GLID(acctdept: {Map!E392})</t>
        </r>
      </text>
    </comment>
    <comment ref="F29" authorId="0" shapeId="0" xr:uid="{B0FC9371-F922-4CA3-9A90-658692F8CD13}">
      <text>
        <r>
          <rPr>
            <sz val="9"/>
            <color indexed="81"/>
            <rFont val="Tahoma"/>
            <family val="2"/>
          </rPr>
          <t>RO_Count_Calendar_YTD_by_GLID(acctdept: {Map!F392})</t>
        </r>
      </text>
    </comment>
    <comment ref="G29" authorId="0" shapeId="0" xr:uid="{59DBD64C-70DB-4E21-AFE0-FD8B23396123}">
      <text>
        <r>
          <rPr>
            <sz val="9"/>
            <color indexed="81"/>
            <rFont val="Tahoma"/>
            <family val="2"/>
          </rPr>
          <t>RO_Count_Calendar_YTD_by_GLID(acctdept: {Map!G392})</t>
        </r>
      </text>
    </comment>
    <comment ref="H29" authorId="0" shapeId="0" xr:uid="{EF43EBFE-7C1B-466D-83A6-D39087A9288E}">
      <text>
        <r>
          <rPr>
            <sz val="9"/>
            <color indexed="81"/>
            <rFont val="Tahoma"/>
            <family val="2"/>
          </rPr>
          <t>RO_Count_Calendar_YTD_by_GLID(acctdept: {Map!H392})</t>
        </r>
      </text>
    </comment>
    <comment ref="I29" authorId="0" shapeId="0" xr:uid="{EBF7F887-88DB-4E9A-A506-DE61DDC61BF6}">
      <text>
        <r>
          <rPr>
            <sz val="9"/>
            <color indexed="81"/>
            <rFont val="Tahoma"/>
            <family val="2"/>
          </rPr>
          <t>RO_Count_Calendar_YTD_by_GLID(acctdept: {Map!I392})</t>
        </r>
      </text>
    </comment>
    <comment ref="J29" authorId="0" shapeId="0" xr:uid="{ABC53A41-4111-453A-A7A7-D36890E003EE}">
      <text>
        <r>
          <rPr>
            <sz val="9"/>
            <color indexed="81"/>
            <rFont val="Tahoma"/>
            <family val="2"/>
          </rPr>
          <t>RO_Count_Calendar_YTD_by_GLID(acctdept: {Map!J392})</t>
        </r>
      </text>
    </comment>
    <comment ref="K29" authorId="0" shapeId="0" xr:uid="{8C487EBF-3562-48DC-A167-7B6256E75043}">
      <text>
        <r>
          <rPr>
            <sz val="9"/>
            <color indexed="81"/>
            <rFont val="Tahoma"/>
            <family val="2"/>
          </rPr>
          <t>RO_Count_Calendar_YTD_by_GLID(acctdept: {Map!K392})</t>
        </r>
      </text>
    </comment>
    <comment ref="L29" authorId="0" shapeId="0" xr:uid="{0D395098-D4A7-4E65-9B4D-AFD6E2FA0F9E}">
      <text>
        <r>
          <rPr>
            <sz val="9"/>
            <color indexed="81"/>
            <rFont val="Tahoma"/>
            <family val="2"/>
          </rPr>
          <t>RO_Count_Calendar_YTD_by_GLID(acctdept: {Map!L392})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C2" authorId="0" shapeId="0" xr:uid="{EAFDEED0-9B1F-418E-9D12-B021742D2B16}">
      <text>
        <r>
          <rPr>
            <sz val="9"/>
            <color indexed="81"/>
            <rFont val="Tahoma"/>
            <family val="2"/>
          </rPr>
          <t>MU_Sold_Count_MTD_by_GLID(acctdept: {Map!C314})</t>
        </r>
      </text>
    </comment>
    <comment ref="D2" authorId="0" shapeId="0" xr:uid="{7FEA80FC-4AEC-4714-9709-188D1802DBBF}">
      <text>
        <r>
          <rPr>
            <sz val="9"/>
            <color indexed="81"/>
            <rFont val="Tahoma"/>
            <family val="2"/>
          </rPr>
          <t>MU_Sold_Count_MTD_by_GLID(acctdept: {Map!D314})</t>
        </r>
      </text>
    </comment>
    <comment ref="E2" authorId="0" shapeId="0" xr:uid="{DA34E848-5C98-4548-B5BE-AF1EC94A91FB}">
      <text>
        <r>
          <rPr>
            <sz val="9"/>
            <color indexed="81"/>
            <rFont val="Tahoma"/>
            <family val="2"/>
          </rPr>
          <t>MU_Sold_Count_MTD_by_GLID(acctdept: {Map!E314})</t>
        </r>
      </text>
    </comment>
    <comment ref="F2" authorId="0" shapeId="0" xr:uid="{ECA01DA9-3392-43A1-B9A5-EDD3145709D9}">
      <text>
        <r>
          <rPr>
            <sz val="9"/>
            <color indexed="81"/>
            <rFont val="Tahoma"/>
            <family val="2"/>
          </rPr>
          <t>MU_Sold_Count_MTD_by_GLID(acctdept: {Map!F314})</t>
        </r>
      </text>
    </comment>
    <comment ref="G2" authorId="0" shapeId="0" xr:uid="{337FD228-DE2E-4164-8A8E-CE47B519FACA}">
      <text>
        <r>
          <rPr>
            <sz val="9"/>
            <color indexed="81"/>
            <rFont val="Tahoma"/>
            <family val="2"/>
          </rPr>
          <t>MU_Sold_Count_MTD_by_GLID(acctdept: {Map!G314})</t>
        </r>
      </text>
    </comment>
    <comment ref="H2" authorId="0" shapeId="0" xr:uid="{F65B0289-A5C9-4BBD-86AF-988414E3E6B5}">
      <text>
        <r>
          <rPr>
            <sz val="9"/>
            <color indexed="81"/>
            <rFont val="Tahoma"/>
            <family val="2"/>
          </rPr>
          <t>MU_Sold_Count_MTD_by_GLID(acctdept: {Map!H314})</t>
        </r>
      </text>
    </comment>
    <comment ref="I2" authorId="0" shapeId="0" xr:uid="{95C526A6-323F-46E2-847B-C65955756D54}">
      <text>
        <r>
          <rPr>
            <sz val="9"/>
            <color indexed="81"/>
            <rFont val="Tahoma"/>
            <family val="2"/>
          </rPr>
          <t>MU_Sold_Count_MTD_by_GLID(acctdept: {Map!I314})</t>
        </r>
      </text>
    </comment>
    <comment ref="J2" authorId="0" shapeId="0" xr:uid="{DBFE374C-D272-4FED-934D-10D881DFFCCE}">
      <text>
        <r>
          <rPr>
            <sz val="9"/>
            <color indexed="81"/>
            <rFont val="Tahoma"/>
            <family val="2"/>
          </rPr>
          <t>MU_Sold_Count_MTD_by_GLID(acctdept: {Map!J314})</t>
        </r>
      </text>
    </comment>
    <comment ref="K2" authorId="0" shapeId="0" xr:uid="{3CD3734C-401E-49BB-ACE7-1D688BE4B72A}">
      <text>
        <r>
          <rPr>
            <sz val="9"/>
            <color indexed="81"/>
            <rFont val="Tahoma"/>
            <family val="2"/>
          </rPr>
          <t>MU_Sold_Count_MTD_by_GLID(acctdept: {Map!K314})</t>
        </r>
      </text>
    </comment>
    <comment ref="L2" authorId="0" shapeId="0" xr:uid="{2BF70CA8-EE1F-4E8B-B229-BB1FCD3B4C77}">
      <text>
        <r>
          <rPr>
            <sz val="9"/>
            <color indexed="81"/>
            <rFont val="Tahoma"/>
            <family val="2"/>
          </rPr>
          <t>MU_Sold_Count_MTD_by_GLID(acctdept: {Map!L314})</t>
        </r>
      </text>
    </comment>
    <comment ref="C3" authorId="0" shapeId="0" xr:uid="{CF096D1B-1953-4968-A818-8CD6B44C518D}">
      <text>
        <r>
          <rPr>
            <sz val="9"/>
            <color indexed="81"/>
            <rFont val="Tahoma"/>
            <family val="2"/>
          </rPr>
          <t>MU_Sold_Count_MTD_by_GLID(acctdept: {Map!C315})</t>
        </r>
      </text>
    </comment>
    <comment ref="D3" authorId="0" shapeId="0" xr:uid="{61ED0B66-9BE1-443C-9FDA-CEAAF98212A0}">
      <text>
        <r>
          <rPr>
            <sz val="9"/>
            <color indexed="81"/>
            <rFont val="Tahoma"/>
            <family val="2"/>
          </rPr>
          <t>MU_Sold_Count_MTD_by_GLID(acctdept: {Map!D315})</t>
        </r>
      </text>
    </comment>
    <comment ref="E3" authorId="0" shapeId="0" xr:uid="{BBD57B48-4416-404A-A333-3A7BD619CC73}">
      <text>
        <r>
          <rPr>
            <sz val="9"/>
            <color indexed="81"/>
            <rFont val="Tahoma"/>
            <family val="2"/>
          </rPr>
          <t>MU_Sold_Count_MTD_by_GLID(acctdept: {Map!E315})</t>
        </r>
      </text>
    </comment>
    <comment ref="F3" authorId="0" shapeId="0" xr:uid="{66B466BB-220F-4D01-9B6C-1FFF4648B75C}">
      <text>
        <r>
          <rPr>
            <sz val="9"/>
            <color indexed="81"/>
            <rFont val="Tahoma"/>
            <family val="2"/>
          </rPr>
          <t>MU_Sold_Count_MTD_by_GLID(acctdept: {Map!F315})</t>
        </r>
      </text>
    </comment>
    <comment ref="G3" authorId="0" shapeId="0" xr:uid="{BD117BA7-56C0-4B90-9E33-04A2FDA1C6EF}">
      <text>
        <r>
          <rPr>
            <sz val="9"/>
            <color indexed="81"/>
            <rFont val="Tahoma"/>
            <family val="2"/>
          </rPr>
          <t>MU_Sold_Count_MTD_by_GLID(acctdept: {Map!G315})</t>
        </r>
      </text>
    </comment>
    <comment ref="H3" authorId="0" shapeId="0" xr:uid="{A9EBD78A-71AF-4720-9D42-033DD017514E}">
      <text>
        <r>
          <rPr>
            <sz val="9"/>
            <color indexed="81"/>
            <rFont val="Tahoma"/>
            <family val="2"/>
          </rPr>
          <t>MU_Sold_Count_MTD_by_GLID(acctdept: {Map!H315})</t>
        </r>
      </text>
    </comment>
    <comment ref="I3" authorId="0" shapeId="0" xr:uid="{3FC05B98-322A-4D72-9872-02E65601B6F4}">
      <text>
        <r>
          <rPr>
            <sz val="9"/>
            <color indexed="81"/>
            <rFont val="Tahoma"/>
            <family val="2"/>
          </rPr>
          <t>MU_Sold_Count_MTD_by_GLID(acctdept: {Map!I315})</t>
        </r>
      </text>
    </comment>
    <comment ref="J3" authorId="0" shapeId="0" xr:uid="{15837A35-1C2D-462E-A01C-A166BC3A95DD}">
      <text>
        <r>
          <rPr>
            <sz val="9"/>
            <color indexed="81"/>
            <rFont val="Tahoma"/>
            <family val="2"/>
          </rPr>
          <t>MU_Sold_Count_MTD_by_GLID(acctdept: {Map!J315})</t>
        </r>
      </text>
    </comment>
    <comment ref="K3" authorId="0" shapeId="0" xr:uid="{03A7DB0E-01E4-4A7D-A62C-2113A27132FF}">
      <text>
        <r>
          <rPr>
            <sz val="9"/>
            <color indexed="81"/>
            <rFont val="Tahoma"/>
            <family val="2"/>
          </rPr>
          <t>MU_Sold_Count_MTD_by_GLID(acctdept: {Map!K315})</t>
        </r>
      </text>
    </comment>
    <comment ref="L3" authorId="0" shapeId="0" xr:uid="{4C8B6439-0840-4B4D-A283-0C9A4085F0A6}">
      <text>
        <r>
          <rPr>
            <sz val="9"/>
            <color indexed="81"/>
            <rFont val="Tahoma"/>
            <family val="2"/>
          </rPr>
          <t>MU_Sold_Count_MTD_by_GLID(acctdept: {Map!L315})</t>
        </r>
      </text>
    </comment>
    <comment ref="C4" authorId="0" shapeId="0" xr:uid="{97E57B0D-B996-4CD0-8120-967EE1DCAC1B}">
      <text>
        <r>
          <rPr>
            <sz val="9"/>
            <color indexed="81"/>
            <rFont val="Tahoma"/>
            <family val="2"/>
          </rPr>
          <t>MU_Sold_Count_MTD_by_GLID(acctdept: {Map!C316})</t>
        </r>
      </text>
    </comment>
    <comment ref="D4" authorId="0" shapeId="0" xr:uid="{027CFFFA-95A4-4A1C-9E9F-4FAC8EE090AE}">
      <text>
        <r>
          <rPr>
            <sz val="9"/>
            <color indexed="81"/>
            <rFont val="Tahoma"/>
            <family val="2"/>
          </rPr>
          <t>MU_Sold_Count_MTD_by_GLID(acctdept: {Map!D316})</t>
        </r>
      </text>
    </comment>
    <comment ref="E4" authorId="0" shapeId="0" xr:uid="{CCF09BB3-7835-44F0-8EBA-FF58FB68D4AC}">
      <text>
        <r>
          <rPr>
            <sz val="9"/>
            <color indexed="81"/>
            <rFont val="Tahoma"/>
            <family val="2"/>
          </rPr>
          <t>MU_Sold_Count_MTD_by_GLID(acctdept: {Map!E316})</t>
        </r>
      </text>
    </comment>
    <comment ref="F4" authorId="0" shapeId="0" xr:uid="{59678D63-5BAF-4731-97D2-2C85C6C8E746}">
      <text>
        <r>
          <rPr>
            <sz val="9"/>
            <color indexed="81"/>
            <rFont val="Tahoma"/>
            <family val="2"/>
          </rPr>
          <t>MU_Sold_Count_MTD_by_GLID(acctdept: {Map!F316})</t>
        </r>
      </text>
    </comment>
    <comment ref="G4" authorId="0" shapeId="0" xr:uid="{5C33672F-5321-447A-B78F-0C25655EC794}">
      <text>
        <r>
          <rPr>
            <sz val="9"/>
            <color indexed="81"/>
            <rFont val="Tahoma"/>
            <family val="2"/>
          </rPr>
          <t>MU_Sold_Count_MTD_by_GLID(acctdept: {Map!G316})</t>
        </r>
      </text>
    </comment>
    <comment ref="H4" authorId="0" shapeId="0" xr:uid="{C6FDED28-4A5B-4573-A631-67E8590AB5F3}">
      <text>
        <r>
          <rPr>
            <sz val="9"/>
            <color indexed="81"/>
            <rFont val="Tahoma"/>
            <family val="2"/>
          </rPr>
          <t>MU_Sold_Count_MTD_by_GLID(acctdept: {Map!H316})</t>
        </r>
      </text>
    </comment>
    <comment ref="I4" authorId="0" shapeId="0" xr:uid="{3CFD0D58-798C-4506-AE5A-2F70F4046408}">
      <text>
        <r>
          <rPr>
            <sz val="9"/>
            <color indexed="81"/>
            <rFont val="Tahoma"/>
            <family val="2"/>
          </rPr>
          <t>MU_Sold_Count_MTD_by_GLID(acctdept: {Map!I316})</t>
        </r>
      </text>
    </comment>
    <comment ref="J4" authorId="0" shapeId="0" xr:uid="{9CE7F1A6-6007-4FF3-A9DE-759F88F85573}">
      <text>
        <r>
          <rPr>
            <sz val="9"/>
            <color indexed="81"/>
            <rFont val="Tahoma"/>
            <family val="2"/>
          </rPr>
          <t>MU_Sold_Count_MTD_by_GLID(acctdept: {Map!J316})</t>
        </r>
      </text>
    </comment>
    <comment ref="K4" authorId="0" shapeId="0" xr:uid="{D79AD469-34A4-4AD6-BEC5-9A64C2627240}">
      <text>
        <r>
          <rPr>
            <sz val="9"/>
            <color indexed="81"/>
            <rFont val="Tahoma"/>
            <family val="2"/>
          </rPr>
          <t>MU_Sold_Count_MTD_by_GLID(acctdept: {Map!K316})</t>
        </r>
      </text>
    </comment>
    <comment ref="L4" authorId="0" shapeId="0" xr:uid="{570878EE-A8F1-4F71-AFCC-BDC2E033F928}">
      <text>
        <r>
          <rPr>
            <sz val="9"/>
            <color indexed="81"/>
            <rFont val="Tahoma"/>
            <family val="2"/>
          </rPr>
          <t>MU_Sold_Count_MTD_by_GLID(acctdept: {Map!L316})</t>
        </r>
      </text>
    </comment>
    <comment ref="C5" authorId="0" shapeId="0" xr:uid="{94642B7A-8B55-4CD3-BED2-6243D6718B8E}">
      <text>
        <r>
          <rPr>
            <sz val="9"/>
            <color indexed="81"/>
            <rFont val="Tahoma"/>
            <family val="2"/>
          </rPr>
          <t>MU_Sold_Count_MTD_by_GLID(acctdept: {Map!C317})</t>
        </r>
      </text>
    </comment>
    <comment ref="D5" authorId="0" shapeId="0" xr:uid="{06B65D55-8F65-4E72-B6E5-BE0EF7367B6C}">
      <text>
        <r>
          <rPr>
            <sz val="9"/>
            <color indexed="81"/>
            <rFont val="Tahoma"/>
            <family val="2"/>
          </rPr>
          <t>MU_Sold_Count_MTD_by_GLID(acctdept: {Map!D317})</t>
        </r>
      </text>
    </comment>
    <comment ref="E5" authorId="0" shapeId="0" xr:uid="{10679B3A-A668-4D00-9070-B51FE1D64DB6}">
      <text>
        <r>
          <rPr>
            <sz val="9"/>
            <color indexed="81"/>
            <rFont val="Tahoma"/>
            <family val="2"/>
          </rPr>
          <t>MU_Sold_Count_MTD_by_GLID(acctdept: {Map!E317})</t>
        </r>
      </text>
    </comment>
    <comment ref="F5" authorId="0" shapeId="0" xr:uid="{51E24DE6-BCF3-4F12-8E8B-068FA4E38D97}">
      <text>
        <r>
          <rPr>
            <sz val="9"/>
            <color indexed="81"/>
            <rFont val="Tahoma"/>
            <family val="2"/>
          </rPr>
          <t>MU_Sold_Count_MTD_by_GLID(acctdept: {Map!F317})</t>
        </r>
      </text>
    </comment>
    <comment ref="G5" authorId="0" shapeId="0" xr:uid="{73D7CA63-E413-439B-B923-D49284757660}">
      <text>
        <r>
          <rPr>
            <sz val="9"/>
            <color indexed="81"/>
            <rFont val="Tahoma"/>
            <family val="2"/>
          </rPr>
          <t>MU_Sold_Count_MTD_by_GLID(acctdept: {Map!G317})</t>
        </r>
      </text>
    </comment>
    <comment ref="H5" authorId="0" shapeId="0" xr:uid="{F5A54929-3609-4706-8C6A-1D2A86049009}">
      <text>
        <r>
          <rPr>
            <sz val="9"/>
            <color indexed="81"/>
            <rFont val="Tahoma"/>
            <family val="2"/>
          </rPr>
          <t>MU_Sold_Count_MTD_by_GLID(acctdept: {Map!H317})</t>
        </r>
      </text>
    </comment>
    <comment ref="I5" authorId="0" shapeId="0" xr:uid="{26A6839E-473A-4234-B1D3-EA07F6C3AFEC}">
      <text>
        <r>
          <rPr>
            <sz val="9"/>
            <color indexed="81"/>
            <rFont val="Tahoma"/>
            <family val="2"/>
          </rPr>
          <t>MU_Sold_Count_MTD_by_GLID(acctdept: {Map!I317})</t>
        </r>
      </text>
    </comment>
    <comment ref="J5" authorId="0" shapeId="0" xr:uid="{38A1DBC8-0E04-49DE-8721-2B9BBB0AF9B8}">
      <text>
        <r>
          <rPr>
            <sz val="9"/>
            <color indexed="81"/>
            <rFont val="Tahoma"/>
            <family val="2"/>
          </rPr>
          <t>MU_Sold_Count_MTD_by_GLID(acctdept: {Map!J317})</t>
        </r>
      </text>
    </comment>
    <comment ref="K5" authorId="0" shapeId="0" xr:uid="{8C15FE38-EFCD-4FAA-975E-A44F7AEC6DF0}">
      <text>
        <r>
          <rPr>
            <sz val="9"/>
            <color indexed="81"/>
            <rFont val="Tahoma"/>
            <family val="2"/>
          </rPr>
          <t>MU_Sold_Count_MTD_by_GLID(acctdept: {Map!K317})</t>
        </r>
      </text>
    </comment>
    <comment ref="L5" authorId="0" shapeId="0" xr:uid="{3A9C863D-D1D0-4821-A041-11CA4B8EB799}">
      <text>
        <r>
          <rPr>
            <sz val="9"/>
            <color indexed="81"/>
            <rFont val="Tahoma"/>
            <family val="2"/>
          </rPr>
          <t>MU_Sold_Count_MTD_by_GLID(acctdept: {Map!L317})</t>
        </r>
      </text>
    </comment>
    <comment ref="C6" authorId="0" shapeId="0" xr:uid="{B32A3717-7123-4336-B290-F59F37CDA45C}">
      <text>
        <r>
          <rPr>
            <sz val="9"/>
            <color indexed="81"/>
            <rFont val="Tahoma"/>
            <family val="2"/>
          </rPr>
          <t>MU_Sold_Count_MTD_by_GLID(acctdept: {Map!C318})</t>
        </r>
      </text>
    </comment>
    <comment ref="D6" authorId="0" shapeId="0" xr:uid="{5083779C-715A-43D2-A116-2FC0B6A99323}">
      <text>
        <r>
          <rPr>
            <sz val="9"/>
            <color indexed="81"/>
            <rFont val="Tahoma"/>
            <family val="2"/>
          </rPr>
          <t>MU_Sold_Count_MTD_by_GLID(acctdept: {Map!D318})</t>
        </r>
      </text>
    </comment>
    <comment ref="E6" authorId="0" shapeId="0" xr:uid="{93176F9C-5126-4A39-BC98-28D76A23364D}">
      <text>
        <r>
          <rPr>
            <sz val="9"/>
            <color indexed="81"/>
            <rFont val="Tahoma"/>
            <family val="2"/>
          </rPr>
          <t>MU_Sold_Count_MTD_by_GLID(acctdept: {Map!E318})</t>
        </r>
      </text>
    </comment>
    <comment ref="F6" authorId="0" shapeId="0" xr:uid="{24F6D266-DFAF-49FD-8F36-8040D2AED985}">
      <text>
        <r>
          <rPr>
            <sz val="9"/>
            <color indexed="81"/>
            <rFont val="Tahoma"/>
            <family val="2"/>
          </rPr>
          <t>MU_Sold_Count_MTD_by_GLID(acctdept: {Map!F318})</t>
        </r>
      </text>
    </comment>
    <comment ref="G6" authorId="0" shapeId="0" xr:uid="{4625B7BB-5C0C-4A5D-B7A7-092AE12A37D5}">
      <text>
        <r>
          <rPr>
            <sz val="9"/>
            <color indexed="81"/>
            <rFont val="Tahoma"/>
            <family val="2"/>
          </rPr>
          <t>MU_Sold_Count_MTD_by_GLID(acctdept: {Map!G318})</t>
        </r>
      </text>
    </comment>
    <comment ref="H6" authorId="0" shapeId="0" xr:uid="{7A9AF4CB-56C5-413A-A66D-BA784889DAD5}">
      <text>
        <r>
          <rPr>
            <sz val="9"/>
            <color indexed="81"/>
            <rFont val="Tahoma"/>
            <family val="2"/>
          </rPr>
          <t>MU_Sold_Count_MTD_by_GLID(acctdept: {Map!H318})</t>
        </r>
      </text>
    </comment>
    <comment ref="I6" authorId="0" shapeId="0" xr:uid="{A9B2BCB7-E45A-4C56-A468-8FA95133692E}">
      <text>
        <r>
          <rPr>
            <sz val="9"/>
            <color indexed="81"/>
            <rFont val="Tahoma"/>
            <family val="2"/>
          </rPr>
          <t>MU_Sold_Count_MTD_by_GLID(acctdept: {Map!I318})</t>
        </r>
      </text>
    </comment>
    <comment ref="J6" authorId="0" shapeId="0" xr:uid="{88959680-EC04-4AD0-994D-6EA9DFC57C61}">
      <text>
        <r>
          <rPr>
            <sz val="9"/>
            <color indexed="81"/>
            <rFont val="Tahoma"/>
            <family val="2"/>
          </rPr>
          <t>MU_Sold_Count_MTD_by_GLID(acctdept: {Map!J318})</t>
        </r>
      </text>
    </comment>
    <comment ref="K6" authorId="0" shapeId="0" xr:uid="{F4071A16-A1FE-4894-8F2F-59578A2A1101}">
      <text>
        <r>
          <rPr>
            <sz val="9"/>
            <color indexed="81"/>
            <rFont val="Tahoma"/>
            <family val="2"/>
          </rPr>
          <t>MU_Sold_Count_MTD_by_GLID(acctdept: {Map!K318})</t>
        </r>
      </text>
    </comment>
    <comment ref="L6" authorId="0" shapeId="0" xr:uid="{2C254884-9406-47D4-AB4E-126CCC917C59}">
      <text>
        <r>
          <rPr>
            <sz val="9"/>
            <color indexed="81"/>
            <rFont val="Tahoma"/>
            <family val="2"/>
          </rPr>
          <t>MU_Sold_Count_MTD_by_GLID(acctdept: {Map!L318})</t>
        </r>
      </text>
    </comment>
    <comment ref="C7" authorId="0" shapeId="0" xr:uid="{1D73FD9E-0F26-4E33-834F-8E546C9AFE60}">
      <text>
        <r>
          <rPr>
            <sz val="9"/>
            <color indexed="81"/>
            <rFont val="Tahoma"/>
            <family val="2"/>
          </rPr>
          <t>MU_Sold_Count_MTD_by_GLID(acctdept: {Map!C319})</t>
        </r>
      </text>
    </comment>
    <comment ref="D7" authorId="0" shapeId="0" xr:uid="{983E0942-A11F-41DE-A1E6-6F3F50FAEFE7}">
      <text>
        <r>
          <rPr>
            <sz val="9"/>
            <color indexed="81"/>
            <rFont val="Tahoma"/>
            <family val="2"/>
          </rPr>
          <t>MU_Sold_Count_MTD_by_GLID(acctdept: {Map!D319})</t>
        </r>
      </text>
    </comment>
    <comment ref="E7" authorId="0" shapeId="0" xr:uid="{09B23F59-EA20-4033-9659-7E95BA6DCFD7}">
      <text>
        <r>
          <rPr>
            <sz val="9"/>
            <color indexed="81"/>
            <rFont val="Tahoma"/>
            <family val="2"/>
          </rPr>
          <t>MU_Sold_Count_MTD_by_GLID(acctdept: {Map!E319})</t>
        </r>
      </text>
    </comment>
    <comment ref="F7" authorId="0" shapeId="0" xr:uid="{8BCB7E7F-1898-499D-BCEC-93721F907441}">
      <text>
        <r>
          <rPr>
            <sz val="9"/>
            <color indexed="81"/>
            <rFont val="Tahoma"/>
            <family val="2"/>
          </rPr>
          <t>MU_Sold_Count_MTD_by_GLID(acctdept: {Map!F319})</t>
        </r>
      </text>
    </comment>
    <comment ref="G7" authorId="0" shapeId="0" xr:uid="{E9E1EB64-8288-4A22-8493-5FDEFAD39A04}">
      <text>
        <r>
          <rPr>
            <sz val="9"/>
            <color indexed="81"/>
            <rFont val="Tahoma"/>
            <family val="2"/>
          </rPr>
          <t>MU_Sold_Count_MTD_by_GLID(acctdept: {Map!G319})</t>
        </r>
      </text>
    </comment>
    <comment ref="H7" authorId="0" shapeId="0" xr:uid="{B9DA7E54-7689-41F4-B2FA-4DF0E42605EF}">
      <text>
        <r>
          <rPr>
            <sz val="9"/>
            <color indexed="81"/>
            <rFont val="Tahoma"/>
            <family val="2"/>
          </rPr>
          <t>MU_Sold_Count_MTD_by_GLID(acctdept: {Map!H319})</t>
        </r>
      </text>
    </comment>
    <comment ref="I7" authorId="0" shapeId="0" xr:uid="{01B41E75-D56C-4B28-A7AB-82B944D750D3}">
      <text>
        <r>
          <rPr>
            <sz val="9"/>
            <color indexed="81"/>
            <rFont val="Tahoma"/>
            <family val="2"/>
          </rPr>
          <t>MU_Sold_Count_MTD_by_GLID(acctdept: {Map!I319})</t>
        </r>
      </text>
    </comment>
    <comment ref="J7" authorId="0" shapeId="0" xr:uid="{EB2EF919-A1DA-4CBD-B0EB-D370069B8974}">
      <text>
        <r>
          <rPr>
            <sz val="9"/>
            <color indexed="81"/>
            <rFont val="Tahoma"/>
            <family val="2"/>
          </rPr>
          <t>MU_Sold_Count_MTD_by_GLID(acctdept: {Map!J319})</t>
        </r>
      </text>
    </comment>
    <comment ref="K7" authorId="0" shapeId="0" xr:uid="{4BE57981-8460-4B1F-8629-BA25806F4164}">
      <text>
        <r>
          <rPr>
            <sz val="9"/>
            <color indexed="81"/>
            <rFont val="Tahoma"/>
            <family val="2"/>
          </rPr>
          <t>MU_Sold_Count_MTD_by_GLID(acctdept: {Map!K319})</t>
        </r>
      </text>
    </comment>
    <comment ref="L7" authorId="0" shapeId="0" xr:uid="{D65C9853-C926-48CF-8CD8-0FCB2BA14EBD}">
      <text>
        <r>
          <rPr>
            <sz val="9"/>
            <color indexed="81"/>
            <rFont val="Tahoma"/>
            <family val="2"/>
          </rPr>
          <t>MU_Sold_Count_MTD_by_GLID(acctdept: {Map!L319})</t>
        </r>
      </text>
    </comment>
    <comment ref="C8" authorId="0" shapeId="0" xr:uid="{24E79352-68B5-4A97-95D3-B59E64E03A69}">
      <text>
        <r>
          <rPr>
            <sz val="9"/>
            <color indexed="81"/>
            <rFont val="Tahoma"/>
            <family val="2"/>
          </rPr>
          <t>MU_Sold_Count_MTD_by_GLID(acctdept: {Map!C320})</t>
        </r>
      </text>
    </comment>
    <comment ref="D8" authorId="0" shapeId="0" xr:uid="{01CD8C92-402D-4C4C-830C-21BD9B31DD4C}">
      <text>
        <r>
          <rPr>
            <sz val="9"/>
            <color indexed="81"/>
            <rFont val="Tahoma"/>
            <family val="2"/>
          </rPr>
          <t>MU_Sold_Count_MTD_by_GLID(acctdept: {Map!D320})</t>
        </r>
      </text>
    </comment>
    <comment ref="E8" authorId="0" shapeId="0" xr:uid="{80E0394C-7C5B-4DB0-91CC-5FFD71316A6C}">
      <text>
        <r>
          <rPr>
            <sz val="9"/>
            <color indexed="81"/>
            <rFont val="Tahoma"/>
            <family val="2"/>
          </rPr>
          <t>MU_Sold_Count_MTD_by_GLID(acctdept: {Map!E320})</t>
        </r>
      </text>
    </comment>
    <comment ref="F8" authorId="0" shapeId="0" xr:uid="{8C89F46D-FB29-47B1-8F24-F3D2C3691058}">
      <text>
        <r>
          <rPr>
            <sz val="9"/>
            <color indexed="81"/>
            <rFont val="Tahoma"/>
            <family val="2"/>
          </rPr>
          <t>MU_Sold_Count_MTD_by_GLID(acctdept: {Map!F320})</t>
        </r>
      </text>
    </comment>
    <comment ref="G8" authorId="0" shapeId="0" xr:uid="{4910553F-864B-4720-81EB-56CB91CFF80A}">
      <text>
        <r>
          <rPr>
            <sz val="9"/>
            <color indexed="81"/>
            <rFont val="Tahoma"/>
            <family val="2"/>
          </rPr>
          <t>MU_Sold_Count_MTD_by_GLID(acctdept: {Map!G320})</t>
        </r>
      </text>
    </comment>
    <comment ref="H8" authorId="0" shapeId="0" xr:uid="{69FBB334-9881-4722-BB67-774F95C079B1}">
      <text>
        <r>
          <rPr>
            <sz val="9"/>
            <color indexed="81"/>
            <rFont val="Tahoma"/>
            <family val="2"/>
          </rPr>
          <t>MU_Sold_Count_MTD_by_GLID(acctdept: {Map!H320})</t>
        </r>
      </text>
    </comment>
    <comment ref="I8" authorId="0" shapeId="0" xr:uid="{E9A90FDD-8FAD-446C-A589-31D45AC3A674}">
      <text>
        <r>
          <rPr>
            <sz val="9"/>
            <color indexed="81"/>
            <rFont val="Tahoma"/>
            <family val="2"/>
          </rPr>
          <t>MU_Sold_Count_MTD_by_GLID(acctdept: {Map!I320})</t>
        </r>
      </text>
    </comment>
    <comment ref="J8" authorId="0" shapeId="0" xr:uid="{E2E95F35-1193-40AE-9C1F-A96497009FD8}">
      <text>
        <r>
          <rPr>
            <sz val="9"/>
            <color indexed="81"/>
            <rFont val="Tahoma"/>
            <family val="2"/>
          </rPr>
          <t>MU_Sold_Count_MTD_by_GLID(acctdept: {Map!J320})</t>
        </r>
      </text>
    </comment>
    <comment ref="K8" authorId="0" shapeId="0" xr:uid="{BD8DDC0D-68A3-4639-BA82-73304B169DF4}">
      <text>
        <r>
          <rPr>
            <sz val="9"/>
            <color indexed="81"/>
            <rFont val="Tahoma"/>
            <family val="2"/>
          </rPr>
          <t>MU_Sold_Count_MTD_by_GLID(acctdept: {Map!K320})</t>
        </r>
      </text>
    </comment>
    <comment ref="L8" authorId="0" shapeId="0" xr:uid="{65D19BD7-A8DA-44C1-9106-110E7341B71B}">
      <text>
        <r>
          <rPr>
            <sz val="9"/>
            <color indexed="81"/>
            <rFont val="Tahoma"/>
            <family val="2"/>
          </rPr>
          <t>MU_Sold_Count_MTD_by_GLID(acctdept: {Map!L320})</t>
        </r>
      </text>
    </comment>
    <comment ref="C9" authorId="0" shapeId="0" xr:uid="{B4D57124-852E-4875-A0F8-1D954876C9DC}">
      <text>
        <r>
          <rPr>
            <sz val="9"/>
            <color indexed="81"/>
            <rFont val="Tahoma"/>
            <family val="2"/>
          </rPr>
          <t>MU_Sold_Count_MTD_by_GLID(acctdept: {Map!C321})</t>
        </r>
      </text>
    </comment>
    <comment ref="D9" authorId="0" shapeId="0" xr:uid="{B3BF2D7F-DBF4-4038-A3E5-8D241F300CE2}">
      <text>
        <r>
          <rPr>
            <sz val="9"/>
            <color indexed="81"/>
            <rFont val="Tahoma"/>
            <family val="2"/>
          </rPr>
          <t>MU_Sold_Count_MTD_by_GLID(acctdept: {Map!D321})</t>
        </r>
      </text>
    </comment>
    <comment ref="E9" authorId="0" shapeId="0" xr:uid="{CD0AE94A-89FD-42B8-9836-192E29D911EA}">
      <text>
        <r>
          <rPr>
            <sz val="9"/>
            <color indexed="81"/>
            <rFont val="Tahoma"/>
            <family val="2"/>
          </rPr>
          <t>MU_Sold_Count_MTD_by_GLID(acctdept: {Map!E321})</t>
        </r>
      </text>
    </comment>
    <comment ref="F9" authorId="0" shapeId="0" xr:uid="{0D460BD2-92C1-45D6-A715-EF84BF0A13E2}">
      <text>
        <r>
          <rPr>
            <sz val="9"/>
            <color indexed="81"/>
            <rFont val="Tahoma"/>
            <family val="2"/>
          </rPr>
          <t>MU_Sold_Count_MTD_by_GLID(acctdept: {Map!F321})</t>
        </r>
      </text>
    </comment>
    <comment ref="G9" authorId="0" shapeId="0" xr:uid="{79D4B3A7-7445-4FB7-9B18-0A236D16DE85}">
      <text>
        <r>
          <rPr>
            <sz val="9"/>
            <color indexed="81"/>
            <rFont val="Tahoma"/>
            <family val="2"/>
          </rPr>
          <t>MU_Sold_Count_MTD_by_GLID(acctdept: {Map!G321})</t>
        </r>
      </text>
    </comment>
    <comment ref="H9" authorId="0" shapeId="0" xr:uid="{CCC91C97-2736-43BB-9285-B02E6A6BB7A2}">
      <text>
        <r>
          <rPr>
            <sz val="9"/>
            <color indexed="81"/>
            <rFont val="Tahoma"/>
            <family val="2"/>
          </rPr>
          <t>MU_Sold_Count_MTD_by_GLID(acctdept: {Map!H321})</t>
        </r>
      </text>
    </comment>
    <comment ref="I9" authorId="0" shapeId="0" xr:uid="{D55E8C5B-2D20-498F-A4EF-224DD078B343}">
      <text>
        <r>
          <rPr>
            <sz val="9"/>
            <color indexed="81"/>
            <rFont val="Tahoma"/>
            <family val="2"/>
          </rPr>
          <t>MU_Sold_Count_MTD_by_GLID(acctdept: {Map!I321})</t>
        </r>
      </text>
    </comment>
    <comment ref="J9" authorId="0" shapeId="0" xr:uid="{B7F7D5DE-CFAC-4A09-BA11-143B6E436586}">
      <text>
        <r>
          <rPr>
            <sz val="9"/>
            <color indexed="81"/>
            <rFont val="Tahoma"/>
            <family val="2"/>
          </rPr>
          <t>MU_Sold_Count_MTD_by_GLID(acctdept: {Map!J321})</t>
        </r>
      </text>
    </comment>
    <comment ref="K9" authorId="0" shapeId="0" xr:uid="{06DFE448-835B-43EF-939E-7FADB1547120}">
      <text>
        <r>
          <rPr>
            <sz val="9"/>
            <color indexed="81"/>
            <rFont val="Tahoma"/>
            <family val="2"/>
          </rPr>
          <t>MU_Sold_Count_MTD_by_GLID(acctdept: {Map!K321})</t>
        </r>
      </text>
    </comment>
    <comment ref="L9" authorId="0" shapeId="0" xr:uid="{C8F539DB-8C67-4998-BDDF-D2142A1ABFE5}">
      <text>
        <r>
          <rPr>
            <sz val="9"/>
            <color indexed="81"/>
            <rFont val="Tahoma"/>
            <family val="2"/>
          </rPr>
          <t>MU_Sold_Count_MTD_by_GLID(acctdept: {Map!L321})</t>
        </r>
      </text>
    </comment>
    <comment ref="C10" authorId="0" shapeId="0" xr:uid="{32E37F93-4028-4399-BFDB-6BAB93C3D54F}">
      <text>
        <r>
          <rPr>
            <sz val="9"/>
            <color indexed="81"/>
            <rFont val="Tahoma"/>
            <family val="2"/>
          </rPr>
          <t>MU_Sold_Count_MTD_by_GLID(acctdept: {Map!C322})</t>
        </r>
      </text>
    </comment>
    <comment ref="D10" authorId="0" shapeId="0" xr:uid="{5A1D372A-06FA-49A0-93F4-E863BC8FC901}">
      <text>
        <r>
          <rPr>
            <sz val="9"/>
            <color indexed="81"/>
            <rFont val="Tahoma"/>
            <family val="2"/>
          </rPr>
          <t>MU_Sold_Count_MTD_by_GLID(acctdept: {Map!D322})</t>
        </r>
      </text>
    </comment>
    <comment ref="E10" authorId="0" shapeId="0" xr:uid="{77B77239-07CF-4D3B-94F6-283E455808FD}">
      <text>
        <r>
          <rPr>
            <sz val="9"/>
            <color indexed="81"/>
            <rFont val="Tahoma"/>
            <family val="2"/>
          </rPr>
          <t>MU_Sold_Count_MTD_by_GLID(acctdept: {Map!E322})</t>
        </r>
      </text>
    </comment>
    <comment ref="F10" authorId="0" shapeId="0" xr:uid="{EFAA6D6A-1CC0-46AF-BA2A-1E753F4DAC2A}">
      <text>
        <r>
          <rPr>
            <sz val="9"/>
            <color indexed="81"/>
            <rFont val="Tahoma"/>
            <family val="2"/>
          </rPr>
          <t>MU_Sold_Count_MTD_by_GLID(acctdept: {Map!F322})</t>
        </r>
      </text>
    </comment>
    <comment ref="G10" authorId="0" shapeId="0" xr:uid="{4C8D1D43-3C0B-4DBE-8E6E-38E294F66580}">
      <text>
        <r>
          <rPr>
            <sz val="9"/>
            <color indexed="81"/>
            <rFont val="Tahoma"/>
            <family val="2"/>
          </rPr>
          <t>MU_Sold_Count_MTD_by_GLID(acctdept: {Map!G322})</t>
        </r>
      </text>
    </comment>
    <comment ref="H10" authorId="0" shapeId="0" xr:uid="{6AAF47DD-6B9B-498A-BBC4-EF0B50171974}">
      <text>
        <r>
          <rPr>
            <sz val="9"/>
            <color indexed="81"/>
            <rFont val="Tahoma"/>
            <family val="2"/>
          </rPr>
          <t>MU_Sold_Count_MTD_by_GLID(acctdept: {Map!H322})</t>
        </r>
      </text>
    </comment>
    <comment ref="I10" authorId="0" shapeId="0" xr:uid="{D4A91E3A-3BE8-4952-BD4A-78BC0E33E764}">
      <text>
        <r>
          <rPr>
            <sz val="9"/>
            <color indexed="81"/>
            <rFont val="Tahoma"/>
            <family val="2"/>
          </rPr>
          <t>MU_Sold_Count_MTD_by_GLID(acctdept: {Map!I322})</t>
        </r>
      </text>
    </comment>
    <comment ref="J10" authorId="0" shapeId="0" xr:uid="{E2966278-2AC4-46A0-AA38-4F7EE6045927}">
      <text>
        <r>
          <rPr>
            <sz val="9"/>
            <color indexed="81"/>
            <rFont val="Tahoma"/>
            <family val="2"/>
          </rPr>
          <t>MU_Sold_Count_MTD_by_GLID(acctdept: {Map!J322})</t>
        </r>
      </text>
    </comment>
    <comment ref="K10" authorId="0" shapeId="0" xr:uid="{2DC918A6-CC33-4B6B-9F0F-DF56E90599F9}">
      <text>
        <r>
          <rPr>
            <sz val="9"/>
            <color indexed="81"/>
            <rFont val="Tahoma"/>
            <family val="2"/>
          </rPr>
          <t>MU_Sold_Count_MTD_by_GLID(acctdept: {Map!K322})</t>
        </r>
      </text>
    </comment>
    <comment ref="L10" authorId="0" shapeId="0" xr:uid="{4753F6B2-0C7E-4686-B302-8ECD8191031D}">
      <text>
        <r>
          <rPr>
            <sz val="9"/>
            <color indexed="81"/>
            <rFont val="Tahoma"/>
            <family val="2"/>
          </rPr>
          <t>MU_Sold_Count_MTD_by_GLID(acctdept: {Map!L322})</t>
        </r>
      </text>
    </comment>
    <comment ref="C11" authorId="0" shapeId="0" xr:uid="{ACDD15B7-6617-471B-8E8D-BEBFA47F90B8}">
      <text>
        <r>
          <rPr>
            <sz val="9"/>
            <color indexed="81"/>
            <rFont val="Tahoma"/>
            <family val="2"/>
          </rPr>
          <t>MU_Sold_Count_MTD_by_GLID(acctdept: {Map!C323})</t>
        </r>
      </text>
    </comment>
    <comment ref="D11" authorId="0" shapeId="0" xr:uid="{92936EE5-4320-49B0-819A-B226CF573B96}">
      <text>
        <r>
          <rPr>
            <sz val="9"/>
            <color indexed="81"/>
            <rFont val="Tahoma"/>
            <family val="2"/>
          </rPr>
          <t>MU_Sold_Count_MTD_by_GLID(acctdept: {Map!D323})</t>
        </r>
      </text>
    </comment>
    <comment ref="E11" authorId="0" shapeId="0" xr:uid="{11E11BA8-C46F-478B-A1E1-9B304A4EDAAF}">
      <text>
        <r>
          <rPr>
            <sz val="9"/>
            <color indexed="81"/>
            <rFont val="Tahoma"/>
            <family val="2"/>
          </rPr>
          <t>MU_Sold_Count_MTD_by_GLID(acctdept: {Map!E323})</t>
        </r>
      </text>
    </comment>
    <comment ref="F11" authorId="0" shapeId="0" xr:uid="{C1D29F2D-79CA-418C-8DF9-32E7EA087658}">
      <text>
        <r>
          <rPr>
            <sz val="9"/>
            <color indexed="81"/>
            <rFont val="Tahoma"/>
            <family val="2"/>
          </rPr>
          <t>MU_Sold_Count_MTD_by_GLID(acctdept: {Map!F323})</t>
        </r>
      </text>
    </comment>
    <comment ref="G11" authorId="0" shapeId="0" xr:uid="{83E8222B-7104-4F64-A586-AE8C89D322E9}">
      <text>
        <r>
          <rPr>
            <sz val="9"/>
            <color indexed="81"/>
            <rFont val="Tahoma"/>
            <family val="2"/>
          </rPr>
          <t>MU_Sold_Count_MTD_by_GLID(acctdept: {Map!G323})</t>
        </r>
      </text>
    </comment>
    <comment ref="H11" authorId="0" shapeId="0" xr:uid="{20232886-CF4B-4BDF-97F3-EC27CEDFDD3B}">
      <text>
        <r>
          <rPr>
            <sz val="9"/>
            <color indexed="81"/>
            <rFont val="Tahoma"/>
            <family val="2"/>
          </rPr>
          <t>MU_Sold_Count_MTD_by_GLID(acctdept: {Map!H323})</t>
        </r>
      </text>
    </comment>
    <comment ref="I11" authorId="0" shapeId="0" xr:uid="{0C805F87-2DAF-4BA1-BEF6-2642F109FC62}">
      <text>
        <r>
          <rPr>
            <sz val="9"/>
            <color indexed="81"/>
            <rFont val="Tahoma"/>
            <family val="2"/>
          </rPr>
          <t>MU_Sold_Count_MTD_by_GLID(acctdept: {Map!I323})</t>
        </r>
      </text>
    </comment>
    <comment ref="J11" authorId="0" shapeId="0" xr:uid="{2548DFC3-05EF-4237-8C66-C5876D86A2AD}">
      <text>
        <r>
          <rPr>
            <sz val="9"/>
            <color indexed="81"/>
            <rFont val="Tahoma"/>
            <family val="2"/>
          </rPr>
          <t>MU_Sold_Count_MTD_by_GLID(acctdept: {Map!J323})</t>
        </r>
      </text>
    </comment>
    <comment ref="K11" authorId="0" shapeId="0" xr:uid="{26160A9E-AC29-4879-AE12-39808B018FC8}">
      <text>
        <r>
          <rPr>
            <sz val="9"/>
            <color indexed="81"/>
            <rFont val="Tahoma"/>
            <family val="2"/>
          </rPr>
          <t>MU_Sold_Count_MTD_by_GLID(acctdept: {Map!K323})</t>
        </r>
      </text>
    </comment>
    <comment ref="L11" authorId="0" shapeId="0" xr:uid="{1E44C65E-3222-480D-9597-E19D0A3484A8}">
      <text>
        <r>
          <rPr>
            <sz val="9"/>
            <color indexed="81"/>
            <rFont val="Tahoma"/>
            <family val="2"/>
          </rPr>
          <t>MU_Sold_Count_MTD_by_GLID(acctdept: {Map!L323})</t>
        </r>
      </text>
    </comment>
    <comment ref="C12" authorId="0" shapeId="0" xr:uid="{85B05802-D219-4A01-9B03-9BF282CD0595}">
      <text>
        <r>
          <rPr>
            <sz val="9"/>
            <color indexed="81"/>
            <rFont val="Tahoma"/>
            <family val="2"/>
          </rPr>
          <t>MU_Sold_Count_MTD_by_GLID(acctdept: {Map!C328})</t>
        </r>
      </text>
    </comment>
    <comment ref="D12" authorId="0" shapeId="0" xr:uid="{98E60D48-459C-4BE9-AF03-FCA477D8BE6C}">
      <text>
        <r>
          <rPr>
            <sz val="9"/>
            <color indexed="81"/>
            <rFont val="Tahoma"/>
            <family val="2"/>
          </rPr>
          <t>MU_Sold_Count_MTD_by_GLID(acctdept: {Map!D328})</t>
        </r>
      </text>
    </comment>
    <comment ref="E12" authorId="0" shapeId="0" xr:uid="{7AA42D02-A5E8-40A4-BDE1-22714B058640}">
      <text>
        <r>
          <rPr>
            <sz val="9"/>
            <color indexed="81"/>
            <rFont val="Tahoma"/>
            <family val="2"/>
          </rPr>
          <t>MU_Sold_Count_MTD_by_GLID(acctdept: {Map!E328})</t>
        </r>
      </text>
    </comment>
    <comment ref="F12" authorId="0" shapeId="0" xr:uid="{FCE8BC13-11FC-4EEB-92B3-F16330911FC9}">
      <text>
        <r>
          <rPr>
            <sz val="9"/>
            <color indexed="81"/>
            <rFont val="Tahoma"/>
            <family val="2"/>
          </rPr>
          <t>MU_Sold_Count_MTD_by_GLID(acctdept: {Map!F328})</t>
        </r>
      </text>
    </comment>
    <comment ref="G12" authorId="0" shapeId="0" xr:uid="{71787593-EFE5-45D1-8798-394449D314F8}">
      <text>
        <r>
          <rPr>
            <sz val="9"/>
            <color indexed="81"/>
            <rFont val="Tahoma"/>
            <family val="2"/>
          </rPr>
          <t>MU_Sold_Count_MTD_by_GLID(acctdept: {Map!G328})</t>
        </r>
      </text>
    </comment>
    <comment ref="H12" authorId="0" shapeId="0" xr:uid="{84678B53-EDED-42AD-9D2D-800C88210B51}">
      <text>
        <r>
          <rPr>
            <sz val="9"/>
            <color indexed="81"/>
            <rFont val="Tahoma"/>
            <family val="2"/>
          </rPr>
          <t>MU_Sold_Count_MTD_by_GLID(acctdept: {Map!H328})</t>
        </r>
      </text>
    </comment>
    <comment ref="I12" authorId="0" shapeId="0" xr:uid="{098D1B59-A923-4F3A-9821-209FAF3F6608}">
      <text>
        <r>
          <rPr>
            <sz val="9"/>
            <color indexed="81"/>
            <rFont val="Tahoma"/>
            <family val="2"/>
          </rPr>
          <t>MU_Sold_Count_MTD_by_GLID(acctdept: {Map!I328})</t>
        </r>
      </text>
    </comment>
    <comment ref="J12" authorId="0" shapeId="0" xr:uid="{26749932-7A3A-44C3-A456-F0D0F53270F8}">
      <text>
        <r>
          <rPr>
            <sz val="9"/>
            <color indexed="81"/>
            <rFont val="Tahoma"/>
            <family val="2"/>
          </rPr>
          <t>MU_Sold_Count_MTD_by_GLID(acctdept: {Map!J328})</t>
        </r>
      </text>
    </comment>
    <comment ref="K12" authorId="0" shapeId="0" xr:uid="{4E6E2EBD-5650-4D16-8423-E54DD40D8B0E}">
      <text>
        <r>
          <rPr>
            <sz val="9"/>
            <color indexed="81"/>
            <rFont val="Tahoma"/>
            <family val="2"/>
          </rPr>
          <t>MU_Sold_Count_MTD_by_GLID(acctdept: {Map!K328})</t>
        </r>
      </text>
    </comment>
    <comment ref="L12" authorId="0" shapeId="0" xr:uid="{4EA18BB2-F70E-42DC-85DE-8CBD306E2816}">
      <text>
        <r>
          <rPr>
            <sz val="9"/>
            <color indexed="81"/>
            <rFont val="Tahoma"/>
            <family val="2"/>
          </rPr>
          <t>MU_Sold_Count_MTD_by_GLID(acctdept: {Map!L328})</t>
        </r>
      </text>
    </comment>
    <comment ref="C13" authorId="0" shapeId="0" xr:uid="{E0A16C6C-9ABB-46EB-B65E-9BB236E0B313}">
      <text>
        <r>
          <rPr>
            <sz val="9"/>
            <color indexed="81"/>
            <rFont val="Tahoma"/>
            <family val="2"/>
          </rPr>
          <t>MU_Sold_Count_MTD_by_GLID(acctdept: {Map!C329})</t>
        </r>
      </text>
    </comment>
    <comment ref="D13" authorId="0" shapeId="0" xr:uid="{159BEFDD-133C-4B25-B346-218F603E57CA}">
      <text>
        <r>
          <rPr>
            <sz val="9"/>
            <color indexed="81"/>
            <rFont val="Tahoma"/>
            <family val="2"/>
          </rPr>
          <t>MU_Sold_Count_MTD_by_GLID(acctdept: {Map!D329})</t>
        </r>
      </text>
    </comment>
    <comment ref="E13" authorId="0" shapeId="0" xr:uid="{55701FB2-4059-4325-8BA7-F3D9EA4E6429}">
      <text>
        <r>
          <rPr>
            <sz val="9"/>
            <color indexed="81"/>
            <rFont val="Tahoma"/>
            <family val="2"/>
          </rPr>
          <t>MU_Sold_Count_MTD_by_GLID(acctdept: {Map!E329})</t>
        </r>
      </text>
    </comment>
    <comment ref="F13" authorId="0" shapeId="0" xr:uid="{A6B810ED-89A9-4FCF-B617-F45E1238D722}">
      <text>
        <r>
          <rPr>
            <sz val="9"/>
            <color indexed="81"/>
            <rFont val="Tahoma"/>
            <family val="2"/>
          </rPr>
          <t>MU_Sold_Count_MTD_by_GLID(acctdept: {Map!F329})</t>
        </r>
      </text>
    </comment>
    <comment ref="G13" authorId="0" shapeId="0" xr:uid="{E0936D85-D957-4D95-8F71-F5F5E5180606}">
      <text>
        <r>
          <rPr>
            <sz val="9"/>
            <color indexed="81"/>
            <rFont val="Tahoma"/>
            <family val="2"/>
          </rPr>
          <t>MU_Sold_Count_MTD_by_GLID(acctdept: {Map!G329})</t>
        </r>
      </text>
    </comment>
    <comment ref="H13" authorId="0" shapeId="0" xr:uid="{A9B35571-34EC-4376-A354-7FBAB779EE9E}">
      <text>
        <r>
          <rPr>
            <sz val="9"/>
            <color indexed="81"/>
            <rFont val="Tahoma"/>
            <family val="2"/>
          </rPr>
          <t>MU_Sold_Count_MTD_by_GLID(acctdept: {Map!H329})</t>
        </r>
      </text>
    </comment>
    <comment ref="I13" authorId="0" shapeId="0" xr:uid="{F745E983-08A9-4B38-8411-A2AF80447660}">
      <text>
        <r>
          <rPr>
            <sz val="9"/>
            <color indexed="81"/>
            <rFont val="Tahoma"/>
            <family val="2"/>
          </rPr>
          <t>MU_Sold_Count_MTD_by_GLID(acctdept: {Map!I329})</t>
        </r>
      </text>
    </comment>
    <comment ref="J13" authorId="0" shapeId="0" xr:uid="{ABEDD67E-E8F5-43FC-92B2-EB4BB3D3D206}">
      <text>
        <r>
          <rPr>
            <sz val="9"/>
            <color indexed="81"/>
            <rFont val="Tahoma"/>
            <family val="2"/>
          </rPr>
          <t>MU_Sold_Count_MTD_by_GLID(acctdept: {Map!J329})</t>
        </r>
      </text>
    </comment>
    <comment ref="K13" authorId="0" shapeId="0" xr:uid="{48D77C9C-EC94-40D2-ADB1-153A671F775E}">
      <text>
        <r>
          <rPr>
            <sz val="9"/>
            <color indexed="81"/>
            <rFont val="Tahoma"/>
            <family val="2"/>
          </rPr>
          <t>MU_Sold_Count_MTD_by_GLID(acctdept: {Map!K329})</t>
        </r>
      </text>
    </comment>
    <comment ref="L13" authorId="0" shapeId="0" xr:uid="{2987C085-A8DF-4944-9880-B9654AA48454}">
      <text>
        <r>
          <rPr>
            <sz val="9"/>
            <color indexed="81"/>
            <rFont val="Tahoma"/>
            <family val="2"/>
          </rPr>
          <t>MU_Sold_Count_MTD_by_GLID(acctdept: {Map!L329})</t>
        </r>
      </text>
    </comment>
    <comment ref="C14" authorId="0" shapeId="0" xr:uid="{AB9E9B7C-8700-4B11-BB96-94E2384588AC}">
      <text>
        <r>
          <rPr>
            <sz val="9"/>
            <color indexed="81"/>
            <rFont val="Tahoma"/>
            <family val="2"/>
          </rPr>
          <t>MU_Sold_Count_MTD_by_GLID(acctdept: {Map!C330})</t>
        </r>
      </text>
    </comment>
    <comment ref="D14" authorId="0" shapeId="0" xr:uid="{F8391B3C-FF71-48C2-8635-CAA20B45C229}">
      <text>
        <r>
          <rPr>
            <sz val="9"/>
            <color indexed="81"/>
            <rFont val="Tahoma"/>
            <family val="2"/>
          </rPr>
          <t>MU_Sold_Count_MTD_by_GLID(acctdept: {Map!D330})</t>
        </r>
      </text>
    </comment>
    <comment ref="E14" authorId="0" shapeId="0" xr:uid="{86C6360D-5218-44CB-802F-6F484442CFB6}">
      <text>
        <r>
          <rPr>
            <sz val="9"/>
            <color indexed="81"/>
            <rFont val="Tahoma"/>
            <family val="2"/>
          </rPr>
          <t>MU_Sold_Count_MTD_by_GLID(acctdept: {Map!E330})</t>
        </r>
      </text>
    </comment>
    <comment ref="F14" authorId="0" shapeId="0" xr:uid="{DBC38ADF-E738-48FD-B666-C5C5C11BE13C}">
      <text>
        <r>
          <rPr>
            <sz val="9"/>
            <color indexed="81"/>
            <rFont val="Tahoma"/>
            <family val="2"/>
          </rPr>
          <t>MU_Sold_Count_MTD_by_GLID(acctdept: {Map!F330})</t>
        </r>
      </text>
    </comment>
    <comment ref="G14" authorId="0" shapeId="0" xr:uid="{F84F622A-9DAF-41E7-972B-9143457118C7}">
      <text>
        <r>
          <rPr>
            <sz val="9"/>
            <color indexed="81"/>
            <rFont val="Tahoma"/>
            <family val="2"/>
          </rPr>
          <t>MU_Sold_Count_MTD_by_GLID(acctdept: {Map!G330})</t>
        </r>
      </text>
    </comment>
    <comment ref="H14" authorId="0" shapeId="0" xr:uid="{F220C79B-453D-45FC-9F08-8A12E02E012B}">
      <text>
        <r>
          <rPr>
            <sz val="9"/>
            <color indexed="81"/>
            <rFont val="Tahoma"/>
            <family val="2"/>
          </rPr>
          <t>MU_Sold_Count_MTD_by_GLID(acctdept: {Map!H330})</t>
        </r>
      </text>
    </comment>
    <comment ref="I14" authorId="0" shapeId="0" xr:uid="{72B80B84-E28C-4CCB-934E-38A8D9280F79}">
      <text>
        <r>
          <rPr>
            <sz val="9"/>
            <color indexed="81"/>
            <rFont val="Tahoma"/>
            <family val="2"/>
          </rPr>
          <t>MU_Sold_Count_MTD_by_GLID(acctdept: {Map!I330})</t>
        </r>
      </text>
    </comment>
    <comment ref="J14" authorId="0" shapeId="0" xr:uid="{61D7E856-2B3F-45C9-8EA5-50A19B3C98A5}">
      <text>
        <r>
          <rPr>
            <sz val="9"/>
            <color indexed="81"/>
            <rFont val="Tahoma"/>
            <family val="2"/>
          </rPr>
          <t>MU_Sold_Count_MTD_by_GLID(acctdept: {Map!J330})</t>
        </r>
      </text>
    </comment>
    <comment ref="K14" authorId="0" shapeId="0" xr:uid="{7E91DE39-30F2-4FC4-BFA5-A6AAAEC497E9}">
      <text>
        <r>
          <rPr>
            <sz val="9"/>
            <color indexed="81"/>
            <rFont val="Tahoma"/>
            <family val="2"/>
          </rPr>
          <t>MU_Sold_Count_MTD_by_GLID(acctdept: {Map!K330})</t>
        </r>
      </text>
    </comment>
    <comment ref="L14" authorId="0" shapeId="0" xr:uid="{92757111-6E90-4C14-9B48-408F17AA388E}">
      <text>
        <r>
          <rPr>
            <sz val="9"/>
            <color indexed="81"/>
            <rFont val="Tahoma"/>
            <family val="2"/>
          </rPr>
          <t>MU_Sold_Count_MTD_by_GLID(acctdept: {Map!L330})</t>
        </r>
      </text>
    </comment>
    <comment ref="C15" authorId="0" shapeId="0" xr:uid="{31B47B0A-ABAD-4621-9D36-0F64EA39966E}">
      <text>
        <r>
          <rPr>
            <sz val="9"/>
            <color indexed="81"/>
            <rFont val="Tahoma"/>
            <family val="2"/>
          </rPr>
          <t>MU_Sold_Count_MTD_by_GLID(acctdept: {Map!C331})</t>
        </r>
      </text>
    </comment>
    <comment ref="D15" authorId="0" shapeId="0" xr:uid="{7516CE8A-D288-4D54-AC11-477813A28E80}">
      <text>
        <r>
          <rPr>
            <sz val="9"/>
            <color indexed="81"/>
            <rFont val="Tahoma"/>
            <family val="2"/>
          </rPr>
          <t>MU_Sold_Count_MTD_by_GLID(acctdept: {Map!D331})</t>
        </r>
      </text>
    </comment>
    <comment ref="E15" authorId="0" shapeId="0" xr:uid="{BCA09129-52FE-41FA-A237-6E7791D3F3F9}">
      <text>
        <r>
          <rPr>
            <sz val="9"/>
            <color indexed="81"/>
            <rFont val="Tahoma"/>
            <family val="2"/>
          </rPr>
          <t>MU_Sold_Count_MTD_by_GLID(acctdept: {Map!E331})</t>
        </r>
      </text>
    </comment>
    <comment ref="F15" authorId="0" shapeId="0" xr:uid="{2B256B6B-741A-4426-A1CC-70BFDE3D78EE}">
      <text>
        <r>
          <rPr>
            <sz val="9"/>
            <color indexed="81"/>
            <rFont val="Tahoma"/>
            <family val="2"/>
          </rPr>
          <t>MU_Sold_Count_MTD_by_GLID(acctdept: {Map!F331})</t>
        </r>
      </text>
    </comment>
    <comment ref="G15" authorId="0" shapeId="0" xr:uid="{CB48A54E-769A-4F0A-B1DE-F886D4E6B5AC}">
      <text>
        <r>
          <rPr>
            <sz val="9"/>
            <color indexed="81"/>
            <rFont val="Tahoma"/>
            <family val="2"/>
          </rPr>
          <t>MU_Sold_Count_MTD_by_GLID(acctdept: {Map!G331})</t>
        </r>
      </text>
    </comment>
    <comment ref="H15" authorId="0" shapeId="0" xr:uid="{06FBCA84-F079-4932-9F57-0664BBC419FB}">
      <text>
        <r>
          <rPr>
            <sz val="9"/>
            <color indexed="81"/>
            <rFont val="Tahoma"/>
            <family val="2"/>
          </rPr>
          <t>MU_Sold_Count_MTD_by_GLID(acctdept: {Map!H331})</t>
        </r>
      </text>
    </comment>
    <comment ref="I15" authorId="0" shapeId="0" xr:uid="{E174EC11-C205-4E9F-BD2F-2FEF746F1C32}">
      <text>
        <r>
          <rPr>
            <sz val="9"/>
            <color indexed="81"/>
            <rFont val="Tahoma"/>
            <family val="2"/>
          </rPr>
          <t>MU_Sold_Count_MTD_by_GLID(acctdept: {Map!I331})</t>
        </r>
      </text>
    </comment>
    <comment ref="J15" authorId="0" shapeId="0" xr:uid="{472E7D93-61FB-4888-94AE-1D2C5FF0FC2F}">
      <text>
        <r>
          <rPr>
            <sz val="9"/>
            <color indexed="81"/>
            <rFont val="Tahoma"/>
            <family val="2"/>
          </rPr>
          <t>MU_Sold_Count_MTD_by_GLID(acctdept: {Map!J331})</t>
        </r>
      </text>
    </comment>
    <comment ref="K15" authorId="0" shapeId="0" xr:uid="{BCD49884-26C2-4CCD-9703-C75BBA2AAE08}">
      <text>
        <r>
          <rPr>
            <sz val="9"/>
            <color indexed="81"/>
            <rFont val="Tahoma"/>
            <family val="2"/>
          </rPr>
          <t>MU_Sold_Count_MTD_by_GLID(acctdept: {Map!K331})</t>
        </r>
      </text>
    </comment>
    <comment ref="L15" authorId="0" shapeId="0" xr:uid="{5A36C890-CFDE-41F9-B9A2-194E908B292F}">
      <text>
        <r>
          <rPr>
            <sz val="9"/>
            <color indexed="81"/>
            <rFont val="Tahoma"/>
            <family val="2"/>
          </rPr>
          <t>MU_Sold_Count_MTD_by_GLID(acctdept: {Map!L331})</t>
        </r>
      </text>
    </comment>
    <comment ref="C16" authorId="0" shapeId="0" xr:uid="{A270BE80-0400-4AE4-A7C8-7FD53DA42D4E}">
      <text>
        <r>
          <rPr>
            <sz val="9"/>
            <color indexed="81"/>
            <rFont val="Tahoma"/>
            <family val="2"/>
          </rPr>
          <t>MU_Sold_Count_MTD_by_GLID(acctdept: {Map!C332})</t>
        </r>
      </text>
    </comment>
    <comment ref="D16" authorId="0" shapeId="0" xr:uid="{E2FDE518-A731-4149-B1C8-F24167899F2C}">
      <text>
        <r>
          <rPr>
            <sz val="9"/>
            <color indexed="81"/>
            <rFont val="Tahoma"/>
            <family val="2"/>
          </rPr>
          <t>MU_Sold_Count_MTD_by_GLID(acctdept: {Map!D332})</t>
        </r>
      </text>
    </comment>
    <comment ref="E16" authorId="0" shapeId="0" xr:uid="{266ABE59-3BD7-4E21-98CB-B9385988866C}">
      <text>
        <r>
          <rPr>
            <sz val="9"/>
            <color indexed="81"/>
            <rFont val="Tahoma"/>
            <family val="2"/>
          </rPr>
          <t>MU_Sold_Count_MTD_by_GLID(acctdept: {Map!E332})</t>
        </r>
      </text>
    </comment>
    <comment ref="F16" authorId="0" shapeId="0" xr:uid="{09384442-135A-44C0-9414-AB50643E702C}">
      <text>
        <r>
          <rPr>
            <sz val="9"/>
            <color indexed="81"/>
            <rFont val="Tahoma"/>
            <family val="2"/>
          </rPr>
          <t>MU_Sold_Count_MTD_by_GLID(acctdept: {Map!F332})</t>
        </r>
      </text>
    </comment>
    <comment ref="G16" authorId="0" shapeId="0" xr:uid="{AD642A8D-C605-4DC6-A87E-B26F2575542E}">
      <text>
        <r>
          <rPr>
            <sz val="9"/>
            <color indexed="81"/>
            <rFont val="Tahoma"/>
            <family val="2"/>
          </rPr>
          <t>MU_Sold_Count_MTD_by_GLID(acctdept: {Map!G332})</t>
        </r>
      </text>
    </comment>
    <comment ref="H16" authorId="0" shapeId="0" xr:uid="{74A73DFB-BE8A-4AED-B25E-CA09D97CF2D7}">
      <text>
        <r>
          <rPr>
            <sz val="9"/>
            <color indexed="81"/>
            <rFont val="Tahoma"/>
            <family val="2"/>
          </rPr>
          <t>MU_Sold_Count_MTD_by_GLID(acctdept: {Map!H332})</t>
        </r>
      </text>
    </comment>
    <comment ref="I16" authorId="0" shapeId="0" xr:uid="{7FE4FFFE-C225-4CF8-B1BD-1964390AF8AE}">
      <text>
        <r>
          <rPr>
            <sz val="9"/>
            <color indexed="81"/>
            <rFont val="Tahoma"/>
            <family val="2"/>
          </rPr>
          <t>MU_Sold_Count_MTD_by_GLID(acctdept: {Map!I332})</t>
        </r>
      </text>
    </comment>
    <comment ref="J16" authorId="0" shapeId="0" xr:uid="{0B45863C-E931-4E57-9002-DE935547678C}">
      <text>
        <r>
          <rPr>
            <sz val="9"/>
            <color indexed="81"/>
            <rFont val="Tahoma"/>
            <family val="2"/>
          </rPr>
          <t>MU_Sold_Count_MTD_by_GLID(acctdept: {Map!J332})</t>
        </r>
      </text>
    </comment>
    <comment ref="K16" authorId="0" shapeId="0" xr:uid="{59780323-6DBD-4900-83AF-FD72A2AF40FE}">
      <text>
        <r>
          <rPr>
            <sz val="9"/>
            <color indexed="81"/>
            <rFont val="Tahoma"/>
            <family val="2"/>
          </rPr>
          <t>MU_Sold_Count_MTD_by_GLID(acctdept: {Map!K332})</t>
        </r>
      </text>
    </comment>
    <comment ref="L16" authorId="0" shapeId="0" xr:uid="{5329EE67-1561-46E9-8016-8D386396C143}">
      <text>
        <r>
          <rPr>
            <sz val="9"/>
            <color indexed="81"/>
            <rFont val="Tahoma"/>
            <family val="2"/>
          </rPr>
          <t>MU_Sold_Count_MTD_by_GLID(acctdept: {Map!L332})</t>
        </r>
      </text>
    </comment>
    <comment ref="C17" authorId="0" shapeId="0" xr:uid="{935FF548-14AA-4D27-B1C4-239589024CF2}">
      <text>
        <r>
          <rPr>
            <sz val="9"/>
            <color indexed="81"/>
            <rFont val="Tahoma"/>
            <family val="2"/>
          </rPr>
          <t>MU_Sold_Count_MTD_by_GLID(acctdept: {Map!C333})</t>
        </r>
      </text>
    </comment>
    <comment ref="D17" authorId="0" shapeId="0" xr:uid="{DE953DA0-97BE-4B97-B971-5242E2F33976}">
      <text>
        <r>
          <rPr>
            <sz val="9"/>
            <color indexed="81"/>
            <rFont val="Tahoma"/>
            <family val="2"/>
          </rPr>
          <t>MU_Sold_Count_MTD_by_GLID(acctdept: {Map!D333})</t>
        </r>
      </text>
    </comment>
    <comment ref="E17" authorId="0" shapeId="0" xr:uid="{70536AB2-24E0-4C7C-AEDB-DBC6C5600CCA}">
      <text>
        <r>
          <rPr>
            <sz val="9"/>
            <color indexed="81"/>
            <rFont val="Tahoma"/>
            <family val="2"/>
          </rPr>
          <t>MU_Sold_Count_MTD_by_GLID(acctdept: {Map!E333})</t>
        </r>
      </text>
    </comment>
    <comment ref="F17" authorId="0" shapeId="0" xr:uid="{61428B5C-233C-4B68-84C6-8E14D99A1039}">
      <text>
        <r>
          <rPr>
            <sz val="9"/>
            <color indexed="81"/>
            <rFont val="Tahoma"/>
            <family val="2"/>
          </rPr>
          <t>MU_Sold_Count_MTD_by_GLID(acctdept: {Map!F333})</t>
        </r>
      </text>
    </comment>
    <comment ref="G17" authorId="0" shapeId="0" xr:uid="{40703CDE-BA9B-4E18-8939-FB165622AEAA}">
      <text>
        <r>
          <rPr>
            <sz val="9"/>
            <color indexed="81"/>
            <rFont val="Tahoma"/>
            <family val="2"/>
          </rPr>
          <t>MU_Sold_Count_MTD_by_GLID(acctdept: {Map!G333})</t>
        </r>
      </text>
    </comment>
    <comment ref="H17" authorId="0" shapeId="0" xr:uid="{E26E7AD5-3624-4F24-99C5-054B1C694123}">
      <text>
        <r>
          <rPr>
            <sz val="9"/>
            <color indexed="81"/>
            <rFont val="Tahoma"/>
            <family val="2"/>
          </rPr>
          <t>MU_Sold_Count_MTD_by_GLID(acctdept: {Map!H333})</t>
        </r>
      </text>
    </comment>
    <comment ref="I17" authorId="0" shapeId="0" xr:uid="{BC7BF124-DB7B-4C76-9DC6-A8484D874E10}">
      <text>
        <r>
          <rPr>
            <sz val="9"/>
            <color indexed="81"/>
            <rFont val="Tahoma"/>
            <family val="2"/>
          </rPr>
          <t>MU_Sold_Count_MTD_by_GLID(acctdept: {Map!I333})</t>
        </r>
      </text>
    </comment>
    <comment ref="J17" authorId="0" shapeId="0" xr:uid="{D6F60B53-1218-499D-B19C-CE6A30B7330D}">
      <text>
        <r>
          <rPr>
            <sz val="9"/>
            <color indexed="81"/>
            <rFont val="Tahoma"/>
            <family val="2"/>
          </rPr>
          <t>MU_Sold_Count_MTD_by_GLID(acctdept: {Map!J333})</t>
        </r>
      </text>
    </comment>
    <comment ref="K17" authorId="0" shapeId="0" xr:uid="{685178B0-560A-40B4-AACA-D085788A5887}">
      <text>
        <r>
          <rPr>
            <sz val="9"/>
            <color indexed="81"/>
            <rFont val="Tahoma"/>
            <family val="2"/>
          </rPr>
          <t>MU_Sold_Count_MTD_by_GLID(acctdept: {Map!K333})</t>
        </r>
      </text>
    </comment>
    <comment ref="L17" authorId="0" shapeId="0" xr:uid="{56A8CB60-E6B3-4DDA-9D35-CCA1B6813528}">
      <text>
        <r>
          <rPr>
            <sz val="9"/>
            <color indexed="81"/>
            <rFont val="Tahoma"/>
            <family val="2"/>
          </rPr>
          <t>MU_Sold_Count_MTD_by_GLID(acctdept: {Map!L333})</t>
        </r>
      </text>
    </comment>
    <comment ref="C18" authorId="0" shapeId="0" xr:uid="{50B9F44A-2864-4956-94F6-52E916E398B0}">
      <text>
        <r>
          <rPr>
            <sz val="9"/>
            <color indexed="81"/>
            <rFont val="Tahoma"/>
            <family val="2"/>
          </rPr>
          <t>MU_Sold_Count_MTD_by_GLID(acctdept: {Map!C334})</t>
        </r>
      </text>
    </comment>
    <comment ref="D18" authorId="0" shapeId="0" xr:uid="{F005A243-ED36-456F-AF34-878C3BEFB54D}">
      <text>
        <r>
          <rPr>
            <sz val="9"/>
            <color indexed="81"/>
            <rFont val="Tahoma"/>
            <family val="2"/>
          </rPr>
          <t>MU_Sold_Count_MTD_by_GLID(acctdept: {Map!D334})</t>
        </r>
      </text>
    </comment>
    <comment ref="E18" authorId="0" shapeId="0" xr:uid="{DA0A2193-2311-4F2F-B6D6-8C8652076DAB}">
      <text>
        <r>
          <rPr>
            <sz val="9"/>
            <color indexed="81"/>
            <rFont val="Tahoma"/>
            <family val="2"/>
          </rPr>
          <t>MU_Sold_Count_MTD_by_GLID(acctdept: {Map!E334})</t>
        </r>
      </text>
    </comment>
    <comment ref="F18" authorId="0" shapeId="0" xr:uid="{53133C9B-AEC3-4CF8-A42C-31E0B9226E83}">
      <text>
        <r>
          <rPr>
            <sz val="9"/>
            <color indexed="81"/>
            <rFont val="Tahoma"/>
            <family val="2"/>
          </rPr>
          <t>MU_Sold_Count_MTD_by_GLID(acctdept: {Map!F334})</t>
        </r>
      </text>
    </comment>
    <comment ref="G18" authorId="0" shapeId="0" xr:uid="{F05E824F-E6B3-46B3-8F86-2EC6D9905D39}">
      <text>
        <r>
          <rPr>
            <sz val="9"/>
            <color indexed="81"/>
            <rFont val="Tahoma"/>
            <family val="2"/>
          </rPr>
          <t>MU_Sold_Count_MTD_by_GLID(acctdept: {Map!G334})</t>
        </r>
      </text>
    </comment>
    <comment ref="H18" authorId="0" shapeId="0" xr:uid="{8A7E14F3-D227-467F-8C51-6B71930F4025}">
      <text>
        <r>
          <rPr>
            <sz val="9"/>
            <color indexed="81"/>
            <rFont val="Tahoma"/>
            <family val="2"/>
          </rPr>
          <t>MU_Sold_Count_MTD_by_GLID(acctdept: {Map!H334})</t>
        </r>
      </text>
    </comment>
    <comment ref="I18" authorId="0" shapeId="0" xr:uid="{7B64EB4E-947A-42C3-8A31-B0E74E8188C9}">
      <text>
        <r>
          <rPr>
            <sz val="9"/>
            <color indexed="81"/>
            <rFont val="Tahoma"/>
            <family val="2"/>
          </rPr>
          <t>MU_Sold_Count_MTD_by_GLID(acctdept: {Map!I334})</t>
        </r>
      </text>
    </comment>
    <comment ref="J18" authorId="0" shapeId="0" xr:uid="{C5F42B04-E9D7-42E0-9D5D-F06DFDCE0713}">
      <text>
        <r>
          <rPr>
            <sz val="9"/>
            <color indexed="81"/>
            <rFont val="Tahoma"/>
            <family val="2"/>
          </rPr>
          <t>MU_Sold_Count_MTD_by_GLID(acctdept: {Map!J334})</t>
        </r>
      </text>
    </comment>
    <comment ref="K18" authorId="0" shapeId="0" xr:uid="{C977C8A5-5693-4AAE-9FCF-B9049952F729}">
      <text>
        <r>
          <rPr>
            <sz val="9"/>
            <color indexed="81"/>
            <rFont val="Tahoma"/>
            <family val="2"/>
          </rPr>
          <t>MU_Sold_Count_MTD_by_GLID(acctdept: {Map!K334})</t>
        </r>
      </text>
    </comment>
    <comment ref="L18" authorId="0" shapeId="0" xr:uid="{9A11B78D-1539-468D-A1C4-B195507036C0}">
      <text>
        <r>
          <rPr>
            <sz val="9"/>
            <color indexed="81"/>
            <rFont val="Tahoma"/>
            <family val="2"/>
          </rPr>
          <t>MU_Sold_Count_MTD_by_GLID(acctdept: {Map!L334})</t>
        </r>
      </text>
    </comment>
    <comment ref="C19" authorId="0" shapeId="0" xr:uid="{1BE15249-2186-48C2-B01A-5A5D26B8A8A6}">
      <text>
        <r>
          <rPr>
            <sz val="9"/>
            <color indexed="81"/>
            <rFont val="Tahoma"/>
            <family val="2"/>
          </rPr>
          <t>MU_Sold_Count_MTD_by_GLID(acctdept: {Map!C335})</t>
        </r>
      </text>
    </comment>
    <comment ref="D19" authorId="0" shapeId="0" xr:uid="{FCD0BB1A-A8AF-40AE-A96A-446355BE07C9}">
      <text>
        <r>
          <rPr>
            <sz val="9"/>
            <color indexed="81"/>
            <rFont val="Tahoma"/>
            <family val="2"/>
          </rPr>
          <t>MU_Sold_Count_MTD_by_GLID(acctdept: {Map!D335})</t>
        </r>
      </text>
    </comment>
    <comment ref="E19" authorId="0" shapeId="0" xr:uid="{C354A3FA-6918-4285-B84A-6AB2A5BC3A62}">
      <text>
        <r>
          <rPr>
            <sz val="9"/>
            <color indexed="81"/>
            <rFont val="Tahoma"/>
            <family val="2"/>
          </rPr>
          <t>MU_Sold_Count_MTD_by_GLID(acctdept: {Map!E335})</t>
        </r>
      </text>
    </comment>
    <comment ref="F19" authorId="0" shapeId="0" xr:uid="{66E27011-9374-42C8-858F-6CC87455E989}">
      <text>
        <r>
          <rPr>
            <sz val="9"/>
            <color indexed="81"/>
            <rFont val="Tahoma"/>
            <family val="2"/>
          </rPr>
          <t>MU_Sold_Count_MTD_by_GLID(acctdept: {Map!F335})</t>
        </r>
      </text>
    </comment>
    <comment ref="G19" authorId="0" shapeId="0" xr:uid="{92EBEE3B-A13C-49EE-B05B-460ECC7DA200}">
      <text>
        <r>
          <rPr>
            <sz val="9"/>
            <color indexed="81"/>
            <rFont val="Tahoma"/>
            <family val="2"/>
          </rPr>
          <t>MU_Sold_Count_MTD_by_GLID(acctdept: {Map!G335})</t>
        </r>
      </text>
    </comment>
    <comment ref="H19" authorId="0" shapeId="0" xr:uid="{4DDB082D-C812-4886-A942-9370D30E8EC6}">
      <text>
        <r>
          <rPr>
            <sz val="9"/>
            <color indexed="81"/>
            <rFont val="Tahoma"/>
            <family val="2"/>
          </rPr>
          <t>MU_Sold_Count_MTD_by_GLID(acctdept: {Map!H335})</t>
        </r>
      </text>
    </comment>
    <comment ref="I19" authorId="0" shapeId="0" xr:uid="{D4F1BB14-8D1E-4804-8290-0814F1325038}">
      <text>
        <r>
          <rPr>
            <sz val="9"/>
            <color indexed="81"/>
            <rFont val="Tahoma"/>
            <family val="2"/>
          </rPr>
          <t>MU_Sold_Count_MTD_by_GLID(acctdept: {Map!I335})</t>
        </r>
      </text>
    </comment>
    <comment ref="J19" authorId="0" shapeId="0" xr:uid="{D6EDC4C0-1A96-45A4-9D43-6112CE0EEEC0}">
      <text>
        <r>
          <rPr>
            <sz val="9"/>
            <color indexed="81"/>
            <rFont val="Tahoma"/>
            <family val="2"/>
          </rPr>
          <t>MU_Sold_Count_MTD_by_GLID(acctdept: {Map!J335})</t>
        </r>
      </text>
    </comment>
    <comment ref="K19" authorId="0" shapeId="0" xr:uid="{C36AC26A-21C1-4CEC-8063-85795B31DE32}">
      <text>
        <r>
          <rPr>
            <sz val="9"/>
            <color indexed="81"/>
            <rFont val="Tahoma"/>
            <family val="2"/>
          </rPr>
          <t>MU_Sold_Count_MTD_by_GLID(acctdept: {Map!K335})</t>
        </r>
      </text>
    </comment>
    <comment ref="L19" authorId="0" shapeId="0" xr:uid="{CBA6492E-48AE-4F4A-822F-61314921CDA0}">
      <text>
        <r>
          <rPr>
            <sz val="9"/>
            <color indexed="81"/>
            <rFont val="Tahoma"/>
            <family val="2"/>
          </rPr>
          <t>MU_Sold_Count_MTD_by_GLID(acctdept: {Map!L335})</t>
        </r>
      </text>
    </comment>
    <comment ref="C20" authorId="0" shapeId="0" xr:uid="{1C364503-20EA-4DAA-8711-C25A78A8C708}">
      <text>
        <r>
          <rPr>
            <sz val="9"/>
            <color indexed="81"/>
            <rFont val="Tahoma"/>
            <family val="2"/>
          </rPr>
          <t>MU_Sold_Count_MTD_by_GLID(acctdept: {Map!C336})</t>
        </r>
      </text>
    </comment>
    <comment ref="D20" authorId="0" shapeId="0" xr:uid="{4DDE8095-4BB3-4EC7-B7AE-A66105A39E02}">
      <text>
        <r>
          <rPr>
            <sz val="9"/>
            <color indexed="81"/>
            <rFont val="Tahoma"/>
            <family val="2"/>
          </rPr>
          <t>MU_Sold_Count_MTD_by_GLID(acctdept: {Map!D336})</t>
        </r>
      </text>
    </comment>
    <comment ref="E20" authorId="0" shapeId="0" xr:uid="{8D2F7FEB-D3FC-4FCA-967C-BB7E31593FD1}">
      <text>
        <r>
          <rPr>
            <sz val="9"/>
            <color indexed="81"/>
            <rFont val="Tahoma"/>
            <family val="2"/>
          </rPr>
          <t>MU_Sold_Count_MTD_by_GLID(acctdept: {Map!E336})</t>
        </r>
      </text>
    </comment>
    <comment ref="F20" authorId="0" shapeId="0" xr:uid="{84873CE1-8C2B-4EFE-B3A9-E356CFE8479B}">
      <text>
        <r>
          <rPr>
            <sz val="9"/>
            <color indexed="81"/>
            <rFont val="Tahoma"/>
            <family val="2"/>
          </rPr>
          <t>MU_Sold_Count_MTD_by_GLID(acctdept: {Map!F336})</t>
        </r>
      </text>
    </comment>
    <comment ref="G20" authorId="0" shapeId="0" xr:uid="{00AAC10D-BD46-4117-B8A8-1BF8438D6496}">
      <text>
        <r>
          <rPr>
            <sz val="9"/>
            <color indexed="81"/>
            <rFont val="Tahoma"/>
            <family val="2"/>
          </rPr>
          <t>MU_Sold_Count_MTD_by_GLID(acctdept: {Map!G336})</t>
        </r>
      </text>
    </comment>
    <comment ref="H20" authorId="0" shapeId="0" xr:uid="{B3E6F5F2-6C9E-40AE-B0DD-F27F187594A9}">
      <text>
        <r>
          <rPr>
            <sz val="9"/>
            <color indexed="81"/>
            <rFont val="Tahoma"/>
            <family val="2"/>
          </rPr>
          <t>MU_Sold_Count_MTD_by_GLID(acctdept: {Map!H336})</t>
        </r>
      </text>
    </comment>
    <comment ref="I20" authorId="0" shapeId="0" xr:uid="{B6560E57-5AAE-4D36-A2A1-8FA8EE854351}">
      <text>
        <r>
          <rPr>
            <sz val="9"/>
            <color indexed="81"/>
            <rFont val="Tahoma"/>
            <family val="2"/>
          </rPr>
          <t>MU_Sold_Count_MTD_by_GLID(acctdept: {Map!I336})</t>
        </r>
      </text>
    </comment>
    <comment ref="J20" authorId="0" shapeId="0" xr:uid="{FE737793-119D-40EC-B027-B1CF80273F64}">
      <text>
        <r>
          <rPr>
            <sz val="9"/>
            <color indexed="81"/>
            <rFont val="Tahoma"/>
            <family val="2"/>
          </rPr>
          <t>MU_Sold_Count_MTD_by_GLID(acctdept: {Map!J336})</t>
        </r>
      </text>
    </comment>
    <comment ref="K20" authorId="0" shapeId="0" xr:uid="{7A6F06DE-F759-4D92-BB33-43FF4E7F8638}">
      <text>
        <r>
          <rPr>
            <sz val="9"/>
            <color indexed="81"/>
            <rFont val="Tahoma"/>
            <family val="2"/>
          </rPr>
          <t>MU_Sold_Count_MTD_by_GLID(acctdept: {Map!K336})</t>
        </r>
      </text>
    </comment>
    <comment ref="L20" authorId="0" shapeId="0" xr:uid="{52A281DB-2532-49FE-86A6-BFC125745B65}">
      <text>
        <r>
          <rPr>
            <sz val="9"/>
            <color indexed="81"/>
            <rFont val="Tahoma"/>
            <family val="2"/>
          </rPr>
          <t>MU_Sold_Count_MTD_by_GLID(acctdept: {Map!L336})</t>
        </r>
      </text>
    </comment>
    <comment ref="C21" authorId="0" shapeId="0" xr:uid="{6CB1B8F8-2996-4842-BCDB-133CFB81181B}">
      <text>
        <r>
          <rPr>
            <sz val="9"/>
            <color indexed="81"/>
            <rFont val="Tahoma"/>
            <family val="2"/>
          </rPr>
          <t>MU_Sold_Count_MTD_by_GLID(acctdept: {Map!C337})</t>
        </r>
      </text>
    </comment>
    <comment ref="D21" authorId="0" shapeId="0" xr:uid="{2D45881C-20C9-47B1-AE43-FAA2F6F091B7}">
      <text>
        <r>
          <rPr>
            <sz val="9"/>
            <color indexed="81"/>
            <rFont val="Tahoma"/>
            <family val="2"/>
          </rPr>
          <t>MU_Sold_Count_MTD_by_GLID(acctdept: {Map!D337})</t>
        </r>
      </text>
    </comment>
    <comment ref="E21" authorId="0" shapeId="0" xr:uid="{F6BFD0BF-4B47-406B-962C-91BF25DFADBC}">
      <text>
        <r>
          <rPr>
            <sz val="9"/>
            <color indexed="81"/>
            <rFont val="Tahoma"/>
            <family val="2"/>
          </rPr>
          <t>MU_Sold_Count_MTD_by_GLID(acctdept: {Map!E337})</t>
        </r>
      </text>
    </comment>
    <comment ref="F21" authorId="0" shapeId="0" xr:uid="{51BF84D3-E5D9-4257-9CDB-97A9ABEB343B}">
      <text>
        <r>
          <rPr>
            <sz val="9"/>
            <color indexed="81"/>
            <rFont val="Tahoma"/>
            <family val="2"/>
          </rPr>
          <t>MU_Sold_Count_MTD_by_GLID(acctdept: {Map!F337})</t>
        </r>
      </text>
    </comment>
    <comment ref="G21" authorId="0" shapeId="0" xr:uid="{74D2FBA1-458B-483D-B01E-83D9506686DE}">
      <text>
        <r>
          <rPr>
            <sz val="9"/>
            <color indexed="81"/>
            <rFont val="Tahoma"/>
            <family val="2"/>
          </rPr>
          <t>MU_Sold_Count_MTD_by_GLID(acctdept: {Map!G337})</t>
        </r>
      </text>
    </comment>
    <comment ref="H21" authorId="0" shapeId="0" xr:uid="{F7FA0482-4ECC-4576-9EA4-628074EE512D}">
      <text>
        <r>
          <rPr>
            <sz val="9"/>
            <color indexed="81"/>
            <rFont val="Tahoma"/>
            <family val="2"/>
          </rPr>
          <t>MU_Sold_Count_MTD_by_GLID(acctdept: {Map!H337})</t>
        </r>
      </text>
    </comment>
    <comment ref="I21" authorId="0" shapeId="0" xr:uid="{66284339-A4C9-4174-A62C-385D1CC595CB}">
      <text>
        <r>
          <rPr>
            <sz val="9"/>
            <color indexed="81"/>
            <rFont val="Tahoma"/>
            <family val="2"/>
          </rPr>
          <t>MU_Sold_Count_MTD_by_GLID(acctdept: {Map!I337})</t>
        </r>
      </text>
    </comment>
    <comment ref="J21" authorId="0" shapeId="0" xr:uid="{3B66BF63-68BD-4582-BECE-1FA983DC41A7}">
      <text>
        <r>
          <rPr>
            <sz val="9"/>
            <color indexed="81"/>
            <rFont val="Tahoma"/>
            <family val="2"/>
          </rPr>
          <t>MU_Sold_Count_MTD_by_GLID(acctdept: {Map!J337})</t>
        </r>
      </text>
    </comment>
    <comment ref="K21" authorId="0" shapeId="0" xr:uid="{DC99FE2B-A347-49B6-84F7-F906A6599393}">
      <text>
        <r>
          <rPr>
            <sz val="9"/>
            <color indexed="81"/>
            <rFont val="Tahoma"/>
            <family val="2"/>
          </rPr>
          <t>MU_Sold_Count_MTD_by_GLID(acctdept: {Map!K337})</t>
        </r>
      </text>
    </comment>
    <comment ref="L21" authorId="0" shapeId="0" xr:uid="{0BD3C3DF-F514-4AC8-8A02-1C1AAC7202A6}">
      <text>
        <r>
          <rPr>
            <sz val="9"/>
            <color indexed="81"/>
            <rFont val="Tahoma"/>
            <family val="2"/>
          </rPr>
          <t>MU_Sold_Count_MTD_by_GLID(acctdept: {Map!L337})</t>
        </r>
      </text>
    </comment>
    <comment ref="C22" authorId="0" shapeId="0" xr:uid="{1483F484-A0C8-4CF2-B269-BBEA7C24033A}">
      <text>
        <r>
          <rPr>
            <sz val="9"/>
            <color indexed="81"/>
            <rFont val="Tahoma"/>
            <family val="2"/>
          </rPr>
          <t>RO_Count_MTD_by_GLID(acctdept: {Map!C373})</t>
        </r>
      </text>
    </comment>
    <comment ref="D22" authorId="0" shapeId="0" xr:uid="{9574D628-B232-4D75-8E12-5115CE080E78}">
      <text>
        <r>
          <rPr>
            <sz val="9"/>
            <color indexed="81"/>
            <rFont val="Tahoma"/>
            <family val="2"/>
          </rPr>
          <t>RO_Count_MTD_by_GLID(acctdept: {Map!D373})</t>
        </r>
      </text>
    </comment>
    <comment ref="E22" authorId="0" shapeId="0" xr:uid="{BC281950-19DC-4C2D-8FFA-C44AC7969B0F}">
      <text>
        <r>
          <rPr>
            <sz val="9"/>
            <color indexed="81"/>
            <rFont val="Tahoma"/>
            <family val="2"/>
          </rPr>
          <t>RO_Count_MTD_by_GLID(acctdept: {Map!E373})</t>
        </r>
      </text>
    </comment>
    <comment ref="F22" authorId="0" shapeId="0" xr:uid="{BEEF3100-456D-47EF-AE96-39CAB5F4D76C}">
      <text>
        <r>
          <rPr>
            <sz val="9"/>
            <color indexed="81"/>
            <rFont val="Tahoma"/>
            <family val="2"/>
          </rPr>
          <t>RO_Count_MTD_by_GLID(acctdept: {Map!F373})</t>
        </r>
      </text>
    </comment>
    <comment ref="G22" authorId="0" shapeId="0" xr:uid="{B6E37581-DA34-4865-88A1-9D2790B67B9A}">
      <text>
        <r>
          <rPr>
            <sz val="9"/>
            <color indexed="81"/>
            <rFont val="Tahoma"/>
            <family val="2"/>
          </rPr>
          <t>RO_Count_MTD_by_GLID(acctdept: {Map!G373})</t>
        </r>
      </text>
    </comment>
    <comment ref="H22" authorId="0" shapeId="0" xr:uid="{B6662137-74EA-47D6-A98F-B605DCAB2409}">
      <text>
        <r>
          <rPr>
            <sz val="9"/>
            <color indexed="81"/>
            <rFont val="Tahoma"/>
            <family val="2"/>
          </rPr>
          <t>RO_Count_MTD_by_GLID(acctdept: {Map!H373})</t>
        </r>
      </text>
    </comment>
    <comment ref="I22" authorId="0" shapeId="0" xr:uid="{B2DE9664-839C-4808-9EBE-F25ECFA5851D}">
      <text>
        <r>
          <rPr>
            <sz val="9"/>
            <color indexed="81"/>
            <rFont val="Tahoma"/>
            <family val="2"/>
          </rPr>
          <t>RO_Count_MTD_by_GLID(acctdept: {Map!I373})</t>
        </r>
      </text>
    </comment>
    <comment ref="J22" authorId="0" shapeId="0" xr:uid="{8FCD7EE1-A22E-44E2-81DF-714F75593413}">
      <text>
        <r>
          <rPr>
            <sz val="9"/>
            <color indexed="81"/>
            <rFont val="Tahoma"/>
            <family val="2"/>
          </rPr>
          <t>RO_Count_MTD_by_GLID(acctdept: {Map!J373})</t>
        </r>
      </text>
    </comment>
    <comment ref="K22" authorId="0" shapeId="0" xr:uid="{217BA094-D45C-41C1-AB28-B6B3952B2A8F}">
      <text>
        <r>
          <rPr>
            <sz val="9"/>
            <color indexed="81"/>
            <rFont val="Tahoma"/>
            <family val="2"/>
          </rPr>
          <t>RO_Count_MTD_by_GLID(acctdept: {Map!K373})</t>
        </r>
      </text>
    </comment>
    <comment ref="L22" authorId="0" shapeId="0" xr:uid="{555D3EEB-6FF7-40A3-96BE-82F35B54B096}">
      <text>
        <r>
          <rPr>
            <sz val="9"/>
            <color indexed="81"/>
            <rFont val="Tahoma"/>
            <family val="2"/>
          </rPr>
          <t>RO_Count_MTD_by_GLID(acctdept: {Map!L373})</t>
        </r>
      </text>
    </comment>
    <comment ref="C23" authorId="0" shapeId="0" xr:uid="{CF35CECF-2493-4C9E-972A-F8D0A806E431}">
      <text>
        <r>
          <rPr>
            <sz val="9"/>
            <color indexed="81"/>
            <rFont val="Tahoma"/>
            <family val="2"/>
          </rPr>
          <t>RO_Count_MTD_by_GLID(acctdept: {Map!C374})</t>
        </r>
      </text>
    </comment>
    <comment ref="D23" authorId="0" shapeId="0" xr:uid="{796A7C11-51FE-42F0-B762-7B3838196F67}">
      <text>
        <r>
          <rPr>
            <sz val="9"/>
            <color indexed="81"/>
            <rFont val="Tahoma"/>
            <family val="2"/>
          </rPr>
          <t>RO_Count_MTD_by_GLID(acctdept: {Map!D374})</t>
        </r>
      </text>
    </comment>
    <comment ref="E23" authorId="0" shapeId="0" xr:uid="{2D166A7D-724A-4E7A-A23F-871798A00B04}">
      <text>
        <r>
          <rPr>
            <sz val="9"/>
            <color indexed="81"/>
            <rFont val="Tahoma"/>
            <family val="2"/>
          </rPr>
          <t>RO_Count_MTD_by_GLID(acctdept: {Map!E374})</t>
        </r>
      </text>
    </comment>
    <comment ref="F23" authorId="0" shapeId="0" xr:uid="{DF3A4015-C18A-4CED-8771-FEA9537113D9}">
      <text>
        <r>
          <rPr>
            <sz val="9"/>
            <color indexed="81"/>
            <rFont val="Tahoma"/>
            <family val="2"/>
          </rPr>
          <t>RO_Count_MTD_by_GLID(acctdept: {Map!F374})</t>
        </r>
      </text>
    </comment>
    <comment ref="G23" authorId="0" shapeId="0" xr:uid="{9DFB7012-912E-4D3C-903B-B37771087735}">
      <text>
        <r>
          <rPr>
            <sz val="9"/>
            <color indexed="81"/>
            <rFont val="Tahoma"/>
            <family val="2"/>
          </rPr>
          <t>RO_Count_MTD_by_GLID(acctdept: {Map!G374})</t>
        </r>
      </text>
    </comment>
    <comment ref="H23" authorId="0" shapeId="0" xr:uid="{F09508CC-151F-4ED8-9725-263E4AAC2C29}">
      <text>
        <r>
          <rPr>
            <sz val="9"/>
            <color indexed="81"/>
            <rFont val="Tahoma"/>
            <family val="2"/>
          </rPr>
          <t>RO_Count_MTD_by_GLID(acctdept: {Map!H374})</t>
        </r>
      </text>
    </comment>
    <comment ref="I23" authorId="0" shapeId="0" xr:uid="{5924AB1A-A9F1-4ADC-9C5F-C68C47EAAEF9}">
      <text>
        <r>
          <rPr>
            <sz val="9"/>
            <color indexed="81"/>
            <rFont val="Tahoma"/>
            <family val="2"/>
          </rPr>
          <t>RO_Count_MTD_by_GLID(acctdept: {Map!I374})</t>
        </r>
      </text>
    </comment>
    <comment ref="J23" authorId="0" shapeId="0" xr:uid="{EA9AE07B-37AF-4B8F-9175-AB939ABDC751}">
      <text>
        <r>
          <rPr>
            <sz val="9"/>
            <color indexed="81"/>
            <rFont val="Tahoma"/>
            <family val="2"/>
          </rPr>
          <t>RO_Count_MTD_by_GLID(acctdept: {Map!J374})</t>
        </r>
      </text>
    </comment>
    <comment ref="K23" authorId="0" shapeId="0" xr:uid="{0CB2725D-6639-4912-AC15-DD50B75A2974}">
      <text>
        <r>
          <rPr>
            <sz val="9"/>
            <color indexed="81"/>
            <rFont val="Tahoma"/>
            <family val="2"/>
          </rPr>
          <t>RO_Count_MTD_by_GLID(acctdept: {Map!K374})</t>
        </r>
      </text>
    </comment>
    <comment ref="L23" authorId="0" shapeId="0" xr:uid="{F1F095E1-E9D7-42F8-A63C-105E6DAD3D5C}">
      <text>
        <r>
          <rPr>
            <sz val="9"/>
            <color indexed="81"/>
            <rFont val="Tahoma"/>
            <family val="2"/>
          </rPr>
          <t>RO_Count_MTD_by_GLID(acctdept: {Map!L374})</t>
        </r>
      </text>
    </comment>
    <comment ref="C24" authorId="0" shapeId="0" xr:uid="{88DD26AB-79C7-42E2-AE80-1998CC33FE77}">
      <text>
        <r>
          <rPr>
            <sz val="9"/>
            <color indexed="81"/>
            <rFont val="Tahoma"/>
            <family val="2"/>
          </rPr>
          <t>RO_Count_MTD_by_GLID(acctdept: {Map!C375})</t>
        </r>
      </text>
    </comment>
    <comment ref="D24" authorId="0" shapeId="0" xr:uid="{2FFF52F2-3404-4780-9CB7-F97B61051F22}">
      <text>
        <r>
          <rPr>
            <sz val="9"/>
            <color indexed="81"/>
            <rFont val="Tahoma"/>
            <family val="2"/>
          </rPr>
          <t>RO_Count_MTD_by_GLID(acctdept: {Map!D375})</t>
        </r>
      </text>
    </comment>
    <comment ref="E24" authorId="0" shapeId="0" xr:uid="{743228A6-0A33-4BB7-A517-E53397223E12}">
      <text>
        <r>
          <rPr>
            <sz val="9"/>
            <color indexed="81"/>
            <rFont val="Tahoma"/>
            <family val="2"/>
          </rPr>
          <t>RO_Count_MTD_by_GLID(acctdept: {Map!E375})</t>
        </r>
      </text>
    </comment>
    <comment ref="F24" authorId="0" shapeId="0" xr:uid="{E0828331-88BE-4A0D-9C8C-85BB1C20EA6C}">
      <text>
        <r>
          <rPr>
            <sz val="9"/>
            <color indexed="81"/>
            <rFont val="Tahoma"/>
            <family val="2"/>
          </rPr>
          <t>RO_Count_MTD_by_GLID(acctdept: {Map!F375})</t>
        </r>
      </text>
    </comment>
    <comment ref="G24" authorId="0" shapeId="0" xr:uid="{0F89221B-9C53-4E10-8FD9-7139EFF641B7}">
      <text>
        <r>
          <rPr>
            <sz val="9"/>
            <color indexed="81"/>
            <rFont val="Tahoma"/>
            <family val="2"/>
          </rPr>
          <t>RO_Count_MTD_by_GLID(acctdept: {Map!G375})</t>
        </r>
      </text>
    </comment>
    <comment ref="H24" authorId="0" shapeId="0" xr:uid="{E8AC9769-EE07-417E-B7E5-B41A99E4FC10}">
      <text>
        <r>
          <rPr>
            <sz val="9"/>
            <color indexed="81"/>
            <rFont val="Tahoma"/>
            <family val="2"/>
          </rPr>
          <t>RO_Count_MTD_by_GLID(acctdept: {Map!H375})</t>
        </r>
      </text>
    </comment>
    <comment ref="I24" authorId="0" shapeId="0" xr:uid="{DDA8FA68-2C88-4689-B2AA-961F066BF48A}">
      <text>
        <r>
          <rPr>
            <sz val="9"/>
            <color indexed="81"/>
            <rFont val="Tahoma"/>
            <family val="2"/>
          </rPr>
          <t>RO_Count_MTD_by_GLID(acctdept: {Map!I375})</t>
        </r>
      </text>
    </comment>
    <comment ref="J24" authorId="0" shapeId="0" xr:uid="{FDB6D535-6B67-412F-8F86-8979B903ED02}">
      <text>
        <r>
          <rPr>
            <sz val="9"/>
            <color indexed="81"/>
            <rFont val="Tahoma"/>
            <family val="2"/>
          </rPr>
          <t>RO_Count_MTD_by_GLID(acctdept: {Map!J375})</t>
        </r>
      </text>
    </comment>
    <comment ref="K24" authorId="0" shapeId="0" xr:uid="{36FB5496-0DFF-4B7D-81CA-C171EAE21F05}">
      <text>
        <r>
          <rPr>
            <sz val="9"/>
            <color indexed="81"/>
            <rFont val="Tahoma"/>
            <family val="2"/>
          </rPr>
          <t>RO_Count_MTD_by_GLID(acctdept: {Map!K375})</t>
        </r>
      </text>
    </comment>
    <comment ref="L24" authorId="0" shapeId="0" xr:uid="{FF3A8065-9902-4B4D-BFBE-99489C8DF82D}">
      <text>
        <r>
          <rPr>
            <sz val="9"/>
            <color indexed="81"/>
            <rFont val="Tahoma"/>
            <family val="2"/>
          </rPr>
          <t>RO_Count_MTD_by_GLID(acctdept: {Map!L375})</t>
        </r>
      </text>
    </comment>
    <comment ref="C25" authorId="0" shapeId="0" xr:uid="{4D3E753B-2520-4660-BFFE-CD3D4B8E58AF}">
      <text>
        <r>
          <rPr>
            <sz val="9"/>
            <color indexed="81"/>
            <rFont val="Tahoma"/>
            <family val="2"/>
          </rPr>
          <t>RO_Count_MTD_by_GLID(acctdept: {Map!C376})</t>
        </r>
      </text>
    </comment>
    <comment ref="D25" authorId="0" shapeId="0" xr:uid="{DC182A59-59D1-4A04-826F-2BE89803A7C0}">
      <text>
        <r>
          <rPr>
            <sz val="9"/>
            <color indexed="81"/>
            <rFont val="Tahoma"/>
            <family val="2"/>
          </rPr>
          <t>RO_Count_MTD_by_GLID(acctdept: {Map!D376})</t>
        </r>
      </text>
    </comment>
    <comment ref="E25" authorId="0" shapeId="0" xr:uid="{D4BA4F50-7159-4585-B079-7E297F855265}">
      <text>
        <r>
          <rPr>
            <sz val="9"/>
            <color indexed="81"/>
            <rFont val="Tahoma"/>
            <family val="2"/>
          </rPr>
          <t>RO_Count_MTD_by_GLID(acctdept: {Map!E376})</t>
        </r>
      </text>
    </comment>
    <comment ref="F25" authorId="0" shapeId="0" xr:uid="{02570452-A14B-49C3-B9FD-69B3F281A390}">
      <text>
        <r>
          <rPr>
            <sz val="9"/>
            <color indexed="81"/>
            <rFont val="Tahoma"/>
            <family val="2"/>
          </rPr>
          <t>RO_Count_MTD_by_GLID(acctdept: {Map!F376})</t>
        </r>
      </text>
    </comment>
    <comment ref="G25" authorId="0" shapeId="0" xr:uid="{13F78558-4DBC-4DA6-A6E4-9FD6D7606EBE}">
      <text>
        <r>
          <rPr>
            <sz val="9"/>
            <color indexed="81"/>
            <rFont val="Tahoma"/>
            <family val="2"/>
          </rPr>
          <t>RO_Count_MTD_by_GLID(acctdept: {Map!G376})</t>
        </r>
      </text>
    </comment>
    <comment ref="H25" authorId="0" shapeId="0" xr:uid="{C22F3C77-FFF3-425B-8B74-0C5CBC9B60CE}">
      <text>
        <r>
          <rPr>
            <sz val="9"/>
            <color indexed="81"/>
            <rFont val="Tahoma"/>
            <family val="2"/>
          </rPr>
          <t>RO_Count_MTD_by_GLID(acctdept: {Map!H376})</t>
        </r>
      </text>
    </comment>
    <comment ref="I25" authorId="0" shapeId="0" xr:uid="{9C76A049-F42B-42E3-86A4-7E0EAAB2623F}">
      <text>
        <r>
          <rPr>
            <sz val="9"/>
            <color indexed="81"/>
            <rFont val="Tahoma"/>
            <family val="2"/>
          </rPr>
          <t>RO_Count_MTD_by_GLID(acctdept: {Map!I376})</t>
        </r>
      </text>
    </comment>
    <comment ref="J25" authorId="0" shapeId="0" xr:uid="{9FCC7B2B-B962-4607-BE01-A99AC1B40E6E}">
      <text>
        <r>
          <rPr>
            <sz val="9"/>
            <color indexed="81"/>
            <rFont val="Tahoma"/>
            <family val="2"/>
          </rPr>
          <t>RO_Count_MTD_by_GLID(acctdept: {Map!J376})</t>
        </r>
      </text>
    </comment>
    <comment ref="K25" authorId="0" shapeId="0" xr:uid="{9031F48A-5F24-44FF-AE90-201523783CCB}">
      <text>
        <r>
          <rPr>
            <sz val="9"/>
            <color indexed="81"/>
            <rFont val="Tahoma"/>
            <family val="2"/>
          </rPr>
          <t>RO_Count_MTD_by_GLID(acctdept: {Map!K376})</t>
        </r>
      </text>
    </comment>
    <comment ref="L25" authorId="0" shapeId="0" xr:uid="{419A9D9E-18C7-404A-B290-C3BDC9B92F92}">
      <text>
        <r>
          <rPr>
            <sz val="9"/>
            <color indexed="81"/>
            <rFont val="Tahoma"/>
            <family val="2"/>
          </rPr>
          <t>RO_Count_MTD_by_GLID(acctdept: {Map!L376})</t>
        </r>
      </text>
    </comment>
    <comment ref="C26" authorId="0" shapeId="0" xr:uid="{1F0818F4-2BF7-4867-87D8-EDE0798CF336}">
      <text>
        <r>
          <rPr>
            <sz val="9"/>
            <color indexed="81"/>
            <rFont val="Tahoma"/>
            <family val="2"/>
          </rPr>
          <t>RO_Count_MTD_by_GLID(acctdept: {Map!C378})</t>
        </r>
      </text>
    </comment>
    <comment ref="D26" authorId="0" shapeId="0" xr:uid="{248FA26D-4BEC-4EEF-A1CB-0CBA68B91701}">
      <text>
        <r>
          <rPr>
            <sz val="9"/>
            <color indexed="81"/>
            <rFont val="Tahoma"/>
            <family val="2"/>
          </rPr>
          <t>RO_Count_MTD_by_GLID(acctdept: {Map!D378})</t>
        </r>
      </text>
    </comment>
    <comment ref="E26" authorId="0" shapeId="0" xr:uid="{838757EF-4B43-48AC-A041-06E13BD7F3E0}">
      <text>
        <r>
          <rPr>
            <sz val="9"/>
            <color indexed="81"/>
            <rFont val="Tahoma"/>
            <family val="2"/>
          </rPr>
          <t>RO_Count_MTD_by_GLID(acctdept: {Map!E378})</t>
        </r>
      </text>
    </comment>
    <comment ref="F26" authorId="0" shapeId="0" xr:uid="{4ACF9C47-48EE-4896-A7DC-41D8782E80C5}">
      <text>
        <r>
          <rPr>
            <sz val="9"/>
            <color indexed="81"/>
            <rFont val="Tahoma"/>
            <family val="2"/>
          </rPr>
          <t>RO_Count_MTD_by_GLID(acctdept: {Map!F378})</t>
        </r>
      </text>
    </comment>
    <comment ref="G26" authorId="0" shapeId="0" xr:uid="{0466E309-E3A1-424B-A13E-FC86EFC699EE}">
      <text>
        <r>
          <rPr>
            <sz val="9"/>
            <color indexed="81"/>
            <rFont val="Tahoma"/>
            <family val="2"/>
          </rPr>
          <t>RO_Count_MTD_by_GLID(acctdept: {Map!G378})</t>
        </r>
      </text>
    </comment>
    <comment ref="H26" authorId="0" shapeId="0" xr:uid="{A4C51464-4AF8-4962-A1E7-06FD6512BF55}">
      <text>
        <r>
          <rPr>
            <sz val="9"/>
            <color indexed="81"/>
            <rFont val="Tahoma"/>
            <family val="2"/>
          </rPr>
          <t>RO_Count_MTD_by_GLID(acctdept: {Map!H378})</t>
        </r>
      </text>
    </comment>
    <comment ref="I26" authorId="0" shapeId="0" xr:uid="{71A1DC8F-941A-4A9C-894A-A8C77F6D9D05}">
      <text>
        <r>
          <rPr>
            <sz val="9"/>
            <color indexed="81"/>
            <rFont val="Tahoma"/>
            <family val="2"/>
          </rPr>
          <t>RO_Count_MTD_by_GLID(acctdept: {Map!I378})</t>
        </r>
      </text>
    </comment>
    <comment ref="J26" authorId="0" shapeId="0" xr:uid="{6280F9C0-2BB5-4FBF-8B10-299B4613F724}">
      <text>
        <r>
          <rPr>
            <sz val="9"/>
            <color indexed="81"/>
            <rFont val="Tahoma"/>
            <family val="2"/>
          </rPr>
          <t>RO_Count_MTD_by_GLID(acctdept: {Map!J378})</t>
        </r>
      </text>
    </comment>
    <comment ref="K26" authorId="0" shapeId="0" xr:uid="{71930604-BCF1-4BF5-84A0-659AAF57F57B}">
      <text>
        <r>
          <rPr>
            <sz val="9"/>
            <color indexed="81"/>
            <rFont val="Tahoma"/>
            <family val="2"/>
          </rPr>
          <t>RO_Count_MTD_by_GLID(acctdept: {Map!K378})</t>
        </r>
      </text>
    </comment>
    <comment ref="L26" authorId="0" shapeId="0" xr:uid="{8B95AF77-141F-450E-B3D8-5B56D573E8D0}">
      <text>
        <r>
          <rPr>
            <sz val="9"/>
            <color indexed="81"/>
            <rFont val="Tahoma"/>
            <family val="2"/>
          </rPr>
          <t>RO_Count_MTD_by_GLID(acctdept: {Map!L378})</t>
        </r>
      </text>
    </comment>
    <comment ref="C27" authorId="0" shapeId="0" xr:uid="{FA35D691-2EFB-44B4-AA3C-928127DAF1D6}">
      <text>
        <r>
          <rPr>
            <sz val="9"/>
            <color indexed="81"/>
            <rFont val="Tahoma"/>
            <family val="2"/>
          </rPr>
          <t>RO_Count_MTD_by_GLID(acctdept: {Map!C379})</t>
        </r>
      </text>
    </comment>
    <comment ref="D27" authorId="0" shapeId="0" xr:uid="{B2C0A0D0-F82B-448D-A8F3-2D36A4A67C7B}">
      <text>
        <r>
          <rPr>
            <sz val="9"/>
            <color indexed="81"/>
            <rFont val="Tahoma"/>
            <family val="2"/>
          </rPr>
          <t>RO_Count_MTD_by_GLID(acctdept: {Map!D379})</t>
        </r>
      </text>
    </comment>
    <comment ref="E27" authorId="0" shapeId="0" xr:uid="{E7F187D2-E690-45D2-A24D-2BECA492C8A7}">
      <text>
        <r>
          <rPr>
            <sz val="9"/>
            <color indexed="81"/>
            <rFont val="Tahoma"/>
            <family val="2"/>
          </rPr>
          <t>RO_Count_MTD_by_GLID(acctdept: {Map!E379})</t>
        </r>
      </text>
    </comment>
    <comment ref="F27" authorId="0" shapeId="0" xr:uid="{0065C8C4-0D7A-4AE2-9271-297406150AF0}">
      <text>
        <r>
          <rPr>
            <sz val="9"/>
            <color indexed="81"/>
            <rFont val="Tahoma"/>
            <family val="2"/>
          </rPr>
          <t>RO_Count_MTD_by_GLID(acctdept: {Map!F379})</t>
        </r>
      </text>
    </comment>
    <comment ref="G27" authorId="0" shapeId="0" xr:uid="{C2B1877E-2B67-4CA0-8C12-01F17963D3CE}">
      <text>
        <r>
          <rPr>
            <sz val="9"/>
            <color indexed="81"/>
            <rFont val="Tahoma"/>
            <family val="2"/>
          </rPr>
          <t>RO_Count_MTD_by_GLID(acctdept: {Map!G379})</t>
        </r>
      </text>
    </comment>
    <comment ref="H27" authorId="0" shapeId="0" xr:uid="{1AE18C7B-2C13-4C93-95DB-AAE772BC7C35}">
      <text>
        <r>
          <rPr>
            <sz val="9"/>
            <color indexed="81"/>
            <rFont val="Tahoma"/>
            <family val="2"/>
          </rPr>
          <t>RO_Count_MTD_by_GLID(acctdept: {Map!H379})</t>
        </r>
      </text>
    </comment>
    <comment ref="I27" authorId="0" shapeId="0" xr:uid="{93E85B58-A5BF-434E-ABDB-A6353E471E5C}">
      <text>
        <r>
          <rPr>
            <sz val="9"/>
            <color indexed="81"/>
            <rFont val="Tahoma"/>
            <family val="2"/>
          </rPr>
          <t>RO_Count_MTD_by_GLID(acctdept: {Map!I379})</t>
        </r>
      </text>
    </comment>
    <comment ref="J27" authorId="0" shapeId="0" xr:uid="{C150113B-F787-4D53-9D46-37A6F8E63960}">
      <text>
        <r>
          <rPr>
            <sz val="9"/>
            <color indexed="81"/>
            <rFont val="Tahoma"/>
            <family val="2"/>
          </rPr>
          <t>RO_Count_MTD_by_GLID(acctdept: {Map!J379})</t>
        </r>
      </text>
    </comment>
    <comment ref="K27" authorId="0" shapeId="0" xr:uid="{861FAFFE-748A-437B-B078-127E7038D872}">
      <text>
        <r>
          <rPr>
            <sz val="9"/>
            <color indexed="81"/>
            <rFont val="Tahoma"/>
            <family val="2"/>
          </rPr>
          <t>RO_Count_MTD_by_GLID(acctdept: {Map!K379})</t>
        </r>
      </text>
    </comment>
    <comment ref="L27" authorId="0" shapeId="0" xr:uid="{1C949693-ADD9-4372-B589-F9F42AB30A6C}">
      <text>
        <r>
          <rPr>
            <sz val="9"/>
            <color indexed="81"/>
            <rFont val="Tahoma"/>
            <family val="2"/>
          </rPr>
          <t>RO_Count_MTD_by_GLID(acctdept: {Map!L379})</t>
        </r>
      </text>
    </comment>
    <comment ref="C28" authorId="0" shapeId="0" xr:uid="{AD067C7B-F9CC-4C07-9E7A-53CF10C45E83}">
      <text>
        <r>
          <rPr>
            <sz val="9"/>
            <color indexed="81"/>
            <rFont val="Tahoma"/>
            <family val="2"/>
          </rPr>
          <t>RO_Count_MTD_by_GLID(acctdept: {Map!C380})</t>
        </r>
      </text>
    </comment>
    <comment ref="D28" authorId="0" shapeId="0" xr:uid="{016A359A-842B-459D-9A6D-241A27BA6DED}">
      <text>
        <r>
          <rPr>
            <sz val="9"/>
            <color indexed="81"/>
            <rFont val="Tahoma"/>
            <family val="2"/>
          </rPr>
          <t>RO_Count_MTD_by_GLID(acctdept: {Map!D380})</t>
        </r>
      </text>
    </comment>
    <comment ref="E28" authorId="0" shapeId="0" xr:uid="{000382EF-65CD-4870-8ED7-F297C15A88D1}">
      <text>
        <r>
          <rPr>
            <sz val="9"/>
            <color indexed="81"/>
            <rFont val="Tahoma"/>
            <family val="2"/>
          </rPr>
          <t>RO_Count_MTD_by_GLID(acctdept: {Map!E380})</t>
        </r>
      </text>
    </comment>
    <comment ref="F28" authorId="0" shapeId="0" xr:uid="{B19BCF2F-2B85-47A8-B65A-9051AC0C2604}">
      <text>
        <r>
          <rPr>
            <sz val="9"/>
            <color indexed="81"/>
            <rFont val="Tahoma"/>
            <family val="2"/>
          </rPr>
          <t>RO_Count_MTD_by_GLID(acctdept: {Map!F380})</t>
        </r>
      </text>
    </comment>
    <comment ref="G28" authorId="0" shapeId="0" xr:uid="{F91021FF-87E0-4018-AC53-D8A50A0A2347}">
      <text>
        <r>
          <rPr>
            <sz val="9"/>
            <color indexed="81"/>
            <rFont val="Tahoma"/>
            <family val="2"/>
          </rPr>
          <t>RO_Count_MTD_by_GLID(acctdept: {Map!G380})</t>
        </r>
      </text>
    </comment>
    <comment ref="H28" authorId="0" shapeId="0" xr:uid="{6B87575C-3C57-4AF5-A53F-24A12F83031E}">
      <text>
        <r>
          <rPr>
            <sz val="9"/>
            <color indexed="81"/>
            <rFont val="Tahoma"/>
            <family val="2"/>
          </rPr>
          <t>RO_Count_MTD_by_GLID(acctdept: {Map!H380})</t>
        </r>
      </text>
    </comment>
    <comment ref="I28" authorId="0" shapeId="0" xr:uid="{464CFB7D-5AD6-4EB5-851E-5E6ED1E303BD}">
      <text>
        <r>
          <rPr>
            <sz val="9"/>
            <color indexed="81"/>
            <rFont val="Tahoma"/>
            <family val="2"/>
          </rPr>
          <t>RO_Count_MTD_by_GLID(acctdept: {Map!I380})</t>
        </r>
      </text>
    </comment>
    <comment ref="J28" authorId="0" shapeId="0" xr:uid="{7404BEAB-EBF8-4FAF-AF9C-ACC48BEF9CA7}">
      <text>
        <r>
          <rPr>
            <sz val="9"/>
            <color indexed="81"/>
            <rFont val="Tahoma"/>
            <family val="2"/>
          </rPr>
          <t>RO_Count_MTD_by_GLID(acctdept: {Map!J380})</t>
        </r>
      </text>
    </comment>
    <comment ref="K28" authorId="0" shapeId="0" xr:uid="{2F5C4668-A6EF-44A1-87DF-06F193408587}">
      <text>
        <r>
          <rPr>
            <sz val="9"/>
            <color indexed="81"/>
            <rFont val="Tahoma"/>
            <family val="2"/>
          </rPr>
          <t>RO_Count_MTD_by_GLID(acctdept: {Map!K380})</t>
        </r>
      </text>
    </comment>
    <comment ref="L28" authorId="0" shapeId="0" xr:uid="{3B913EDC-E2CF-4147-B72E-205B5CC18E4F}">
      <text>
        <r>
          <rPr>
            <sz val="9"/>
            <color indexed="81"/>
            <rFont val="Tahoma"/>
            <family val="2"/>
          </rPr>
          <t>RO_Count_MTD_by_GLID(acctdept: {Map!L380})</t>
        </r>
      </text>
    </comment>
    <comment ref="C29" authorId="0" shapeId="0" xr:uid="{A95808FA-ED71-4F59-8F41-FEE1F91C2399}">
      <text>
        <r>
          <rPr>
            <sz val="9"/>
            <color indexed="81"/>
            <rFont val="Tahoma"/>
            <family val="2"/>
          </rPr>
          <t>RO_Count_MTD_by_GLID(acctdept: {Map!C392})</t>
        </r>
      </text>
    </comment>
    <comment ref="D29" authorId="0" shapeId="0" xr:uid="{9EC0634B-7AE7-4690-B5B1-F5999FB904FB}">
      <text>
        <r>
          <rPr>
            <sz val="9"/>
            <color indexed="81"/>
            <rFont val="Tahoma"/>
            <family val="2"/>
          </rPr>
          <t>RO_Count_MTD_by_GLID(acctdept: {Map!D392})</t>
        </r>
      </text>
    </comment>
    <comment ref="E29" authorId="0" shapeId="0" xr:uid="{F6D98EBC-29E0-4581-A060-FDDA2ED70F3F}">
      <text>
        <r>
          <rPr>
            <sz val="9"/>
            <color indexed="81"/>
            <rFont val="Tahoma"/>
            <family val="2"/>
          </rPr>
          <t>RO_Count_MTD_by_GLID(acctdept: {Map!E392})</t>
        </r>
      </text>
    </comment>
    <comment ref="F29" authorId="0" shapeId="0" xr:uid="{2FB34CD1-F9BF-438D-9BCA-8494B2AAA5BC}">
      <text>
        <r>
          <rPr>
            <sz val="9"/>
            <color indexed="81"/>
            <rFont val="Tahoma"/>
            <family val="2"/>
          </rPr>
          <t>RO_Count_MTD_by_GLID(acctdept: {Map!F392})</t>
        </r>
      </text>
    </comment>
    <comment ref="G29" authorId="0" shapeId="0" xr:uid="{33BF526F-7D57-4C83-A167-5F1F0E3A2279}">
      <text>
        <r>
          <rPr>
            <sz val="9"/>
            <color indexed="81"/>
            <rFont val="Tahoma"/>
            <family val="2"/>
          </rPr>
          <t>RO_Count_MTD_by_GLID(acctdept: {Map!G392})</t>
        </r>
      </text>
    </comment>
    <comment ref="H29" authorId="0" shapeId="0" xr:uid="{8BBAF221-CC53-4526-9565-AC552ED9B4D8}">
      <text>
        <r>
          <rPr>
            <sz val="9"/>
            <color indexed="81"/>
            <rFont val="Tahoma"/>
            <family val="2"/>
          </rPr>
          <t>RO_Count_MTD_by_GLID(acctdept: {Map!H392})</t>
        </r>
      </text>
    </comment>
    <comment ref="I29" authorId="0" shapeId="0" xr:uid="{C1F30E1C-9807-4D67-B0F6-9CA9AD55EF37}">
      <text>
        <r>
          <rPr>
            <sz val="9"/>
            <color indexed="81"/>
            <rFont val="Tahoma"/>
            <family val="2"/>
          </rPr>
          <t>RO_Count_MTD_by_GLID(acctdept: {Map!I392})</t>
        </r>
      </text>
    </comment>
    <comment ref="J29" authorId="0" shapeId="0" xr:uid="{9E51E48A-478D-4746-B699-09B5C778313B}">
      <text>
        <r>
          <rPr>
            <sz val="9"/>
            <color indexed="81"/>
            <rFont val="Tahoma"/>
            <family val="2"/>
          </rPr>
          <t>RO_Count_MTD_by_GLID(acctdept: {Map!J392})</t>
        </r>
      </text>
    </comment>
    <comment ref="K29" authorId="0" shapeId="0" xr:uid="{466B81B5-0643-4619-B599-F5A66F28BADD}">
      <text>
        <r>
          <rPr>
            <sz val="9"/>
            <color indexed="81"/>
            <rFont val="Tahoma"/>
            <family val="2"/>
          </rPr>
          <t>RO_Count_MTD_by_GLID(acctdept: {Map!K392})</t>
        </r>
      </text>
    </comment>
    <comment ref="L29" authorId="0" shapeId="0" xr:uid="{43BFAD28-E269-4CDF-A1BC-580AF03D0B6B}">
      <text>
        <r>
          <rPr>
            <sz val="9"/>
            <color indexed="81"/>
            <rFont val="Tahoma"/>
            <family val="2"/>
          </rPr>
          <t>RO_Count_MTD_by_GLID(acctdept: {Map!L392})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Addan</author>
    <author>Windows User</author>
    <author>Spencer Bates</author>
  </authors>
  <commentList>
    <comment ref="B2" authorId="0" shapeId="0" xr:uid="{80E4F741-FC3D-489B-AE6A-DFDF5016D174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1)
</t>
        </r>
      </text>
    </comment>
    <comment ref="E2" authorId="1" shapeId="0" xr:uid="{65F0F38D-FC29-4778-80F3-31D132AAB1E4}">
      <text>
        <r>
          <rPr>
            <b/>
            <sz val="9"/>
            <color indexed="81"/>
            <rFont val="Tahoma"/>
            <family val="2"/>
          </rPr>
          <t xml:space="preserve">ReportDate()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 xr:uid="{501EB557-D8FB-4F9D-8313-E05593646063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2)
</t>
        </r>
      </text>
    </comment>
    <comment ref="B4" authorId="0" shapeId="0" xr:uid="{8290EC48-2D89-4E31-80BD-CEC27411624E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3
)
</t>
        </r>
      </text>
    </comment>
    <comment ref="B5" authorId="0" shapeId="0" xr:uid="{9FF4BD6C-5D61-4603-9C1F-DBAC3085D3B2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4)
</t>
        </r>
      </text>
    </comment>
    <comment ref="B6" authorId="0" shapeId="0" xr:uid="{82A8532A-AA20-424C-B793-E177DEE7E3B1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5)
</t>
        </r>
      </text>
    </comment>
    <comment ref="B7" authorId="0" shapeId="0" xr:uid="{1E70648C-EA12-4E77-83AA-7B6D5C0373B3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6)
</t>
        </r>
      </text>
    </comment>
    <comment ref="B8" authorId="0" shapeId="0" xr:uid="{F4551934-A630-4E6E-89E2-EDC011CBA7A5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7)
</t>
        </r>
      </text>
    </comment>
    <comment ref="B9" authorId="0" shapeId="0" xr:uid="{4D7F1AE1-4F88-4F34-9A3D-171ED119FA64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8)
</t>
        </r>
      </text>
    </comment>
    <comment ref="B10" authorId="0" shapeId="0" xr:uid="{0FBBBAFA-BD74-4544-83B1-921D1084CF22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9)
</t>
        </r>
      </text>
    </comment>
    <comment ref="B11" authorId="0" shapeId="0" xr:uid="{8194C6A8-C13C-4617-87C3-56793088CCC6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10)
</t>
        </r>
      </text>
    </comment>
    <comment ref="B12" authorId="0" shapeId="0" xr:uid="{BF30930B-DA1D-47BB-A747-C4D39F1DA15A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11)
</t>
        </r>
      </text>
    </comment>
    <comment ref="B13" authorId="0" shapeId="0" xr:uid="{21BF0A0F-E0D4-4D3A-810B-744441F21744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12)
</t>
        </r>
      </text>
    </comment>
    <comment ref="C18" authorId="2" shapeId="0" xr:uid="{294B9A4C-1E4D-4B26-9B7D-D28BD00BE53C}">
      <text>
        <r>
          <rPr>
            <sz val="9"/>
            <color indexed="81"/>
            <rFont val="Tahoma"/>
            <family val="2"/>
          </rPr>
          <t>Major_Unit_Count_by_Account(acctdept: {Map!C12})</t>
        </r>
      </text>
    </comment>
    <comment ref="D18" authorId="2" shapeId="0" xr:uid="{54A0C238-D9B1-4522-8BED-DC74597C9DCC}">
      <text>
        <r>
          <rPr>
            <sz val="9"/>
            <color indexed="81"/>
            <rFont val="Tahoma"/>
            <family val="2"/>
          </rPr>
          <t>Major_Unit_Count_by_Account(acctdept: {Map!D12})</t>
        </r>
      </text>
    </comment>
    <comment ref="E18" authorId="2" shapeId="0" xr:uid="{7613CD39-C22C-4687-B662-B2637BEA0081}">
      <text>
        <r>
          <rPr>
            <sz val="9"/>
            <color indexed="81"/>
            <rFont val="Tahoma"/>
            <family val="2"/>
          </rPr>
          <t>Major_Unit_Count_by_Account(acctdept: {Map!E12})</t>
        </r>
      </text>
    </comment>
    <comment ref="F18" authorId="2" shapeId="0" xr:uid="{2278AEF3-5A6A-499D-8C75-7C6D94C8F00F}">
      <text>
        <r>
          <rPr>
            <sz val="9"/>
            <color indexed="81"/>
            <rFont val="Tahoma"/>
            <family val="2"/>
          </rPr>
          <t>Major_Unit_Count_by_Account(acctdept: {Map!F12})</t>
        </r>
      </text>
    </comment>
    <comment ref="G18" authorId="2" shapeId="0" xr:uid="{350AB126-4B4A-4048-8019-23C92491B7D2}">
      <text>
        <r>
          <rPr>
            <sz val="9"/>
            <color indexed="81"/>
            <rFont val="Tahoma"/>
            <family val="2"/>
          </rPr>
          <t>Major_Unit_Count_by_Account(acctdept: {Map!G12})</t>
        </r>
      </text>
    </comment>
    <comment ref="H18" authorId="2" shapeId="0" xr:uid="{E439478B-F4F0-4429-AC56-99AEB9F9EAC2}">
      <text>
        <r>
          <rPr>
            <sz val="9"/>
            <color indexed="81"/>
            <rFont val="Tahoma"/>
            <family val="2"/>
          </rPr>
          <t>Major_Unit_Count_by_Account(acctdept: {Map!H12})</t>
        </r>
      </text>
    </comment>
    <comment ref="I18" authorId="2" shapeId="0" xr:uid="{10CE289A-4BB3-4057-949D-A369C9B7C3F7}">
      <text>
        <r>
          <rPr>
            <sz val="9"/>
            <color indexed="81"/>
            <rFont val="Tahoma"/>
            <family val="2"/>
          </rPr>
          <t>Major_Unit_Count_by_Account(acctdept: {Map!I12})</t>
        </r>
      </text>
    </comment>
    <comment ref="J18" authorId="2" shapeId="0" xr:uid="{3F9AF327-7995-4A2C-A906-4E380FC44B88}">
      <text>
        <r>
          <rPr>
            <sz val="9"/>
            <color indexed="81"/>
            <rFont val="Tahoma"/>
            <family val="2"/>
          </rPr>
          <t>Major_Unit_Count_by_Account(acctdept: {Map!J12})</t>
        </r>
      </text>
    </comment>
    <comment ref="K18" authorId="2" shapeId="0" xr:uid="{F0C3D425-D0A5-4F81-893A-F45D8A356CA8}">
      <text>
        <r>
          <rPr>
            <sz val="9"/>
            <color indexed="81"/>
            <rFont val="Tahoma"/>
            <family val="2"/>
          </rPr>
          <t>Major_Unit_Count_by_Account(acctdept: {Map!K12})</t>
        </r>
      </text>
    </comment>
    <comment ref="L18" authorId="2" shapeId="0" xr:uid="{ABFD8EC4-4734-4953-B74E-38A1D18758EC}">
      <text>
        <r>
          <rPr>
            <sz val="9"/>
            <color indexed="81"/>
            <rFont val="Tahoma"/>
            <family val="2"/>
          </rPr>
          <t>Major_Unit_Count_by_Account(acctdept: {Map!L12})</t>
        </r>
      </text>
    </comment>
    <comment ref="C19" authorId="2" shapeId="0" xr:uid="{46641712-D6EB-480D-82A8-E3A730117B5C}">
      <text>
        <r>
          <rPr>
            <sz val="9"/>
            <color indexed="81"/>
            <rFont val="Tahoma"/>
            <family val="2"/>
          </rPr>
          <t>Major_Unit_Count_by_Account(acctdept: {Map!C13})</t>
        </r>
      </text>
    </comment>
    <comment ref="D19" authorId="2" shapeId="0" xr:uid="{C26E7113-0F05-4A98-A48E-5CAB5443D6B4}">
      <text>
        <r>
          <rPr>
            <sz val="9"/>
            <color indexed="81"/>
            <rFont val="Tahoma"/>
            <family val="2"/>
          </rPr>
          <t>Major_Unit_Count_by_Account(acctdept: {Map!D13})</t>
        </r>
      </text>
    </comment>
    <comment ref="E19" authorId="2" shapeId="0" xr:uid="{B8FE9F7A-822D-4F90-B008-850C8C7B75D3}">
      <text>
        <r>
          <rPr>
            <sz val="9"/>
            <color indexed="81"/>
            <rFont val="Tahoma"/>
            <family val="2"/>
          </rPr>
          <t>Major_Unit_Count_by_Account(acctdept: {Map!E13})</t>
        </r>
      </text>
    </comment>
    <comment ref="F19" authorId="2" shapeId="0" xr:uid="{703E4986-2178-49CB-8908-5D5BF9F9A616}">
      <text>
        <r>
          <rPr>
            <sz val="9"/>
            <color indexed="81"/>
            <rFont val="Tahoma"/>
            <family val="2"/>
          </rPr>
          <t>Major_Unit_Count_by_Account(acctdept: {Map!F13})</t>
        </r>
      </text>
    </comment>
    <comment ref="G19" authorId="2" shapeId="0" xr:uid="{DC8A1230-261F-4EDD-B43B-FB702370E2F6}">
      <text>
        <r>
          <rPr>
            <sz val="9"/>
            <color indexed="81"/>
            <rFont val="Tahoma"/>
            <family val="2"/>
          </rPr>
          <t>Major_Unit_Count_by_Account(acctdept: {Map!G13})</t>
        </r>
      </text>
    </comment>
    <comment ref="H19" authorId="2" shapeId="0" xr:uid="{DB97A27F-23B5-47CB-8FD2-5B8FC8E057DD}">
      <text>
        <r>
          <rPr>
            <sz val="9"/>
            <color indexed="81"/>
            <rFont val="Tahoma"/>
            <family val="2"/>
          </rPr>
          <t>Major_Unit_Count_by_Account(acctdept: {Map!H13})</t>
        </r>
      </text>
    </comment>
    <comment ref="I19" authorId="2" shapeId="0" xr:uid="{1798EB35-18C6-4CEF-9768-035A09400D40}">
      <text>
        <r>
          <rPr>
            <sz val="9"/>
            <color indexed="81"/>
            <rFont val="Tahoma"/>
            <family val="2"/>
          </rPr>
          <t>Major_Unit_Count_by_Account(acctdept: {Map!I13})</t>
        </r>
      </text>
    </comment>
    <comment ref="J19" authorId="2" shapeId="0" xr:uid="{9B965C7D-25AD-40FC-BE4A-51976D6C6818}">
      <text>
        <r>
          <rPr>
            <sz val="9"/>
            <color indexed="81"/>
            <rFont val="Tahoma"/>
            <family val="2"/>
          </rPr>
          <t>Major_Unit_Count_by_Account(acctdept: {Map!J13})</t>
        </r>
      </text>
    </comment>
    <comment ref="K19" authorId="2" shapeId="0" xr:uid="{51A94F72-A9EB-4552-B69E-0F09ACE62065}">
      <text>
        <r>
          <rPr>
            <sz val="9"/>
            <color indexed="81"/>
            <rFont val="Tahoma"/>
            <family val="2"/>
          </rPr>
          <t>Major_Unit_Count_by_Account(acctdept: {Map!K13})</t>
        </r>
      </text>
    </comment>
    <comment ref="L19" authorId="2" shapeId="0" xr:uid="{3B48E63B-7818-40A6-991A-CA9B2365D50C}">
      <text>
        <r>
          <rPr>
            <sz val="9"/>
            <color indexed="81"/>
            <rFont val="Tahoma"/>
            <family val="2"/>
          </rPr>
          <t>Major_Unit_Count_by_Account(acctdept: {Map!L13})</t>
        </r>
      </text>
    </comment>
    <comment ref="C20" authorId="2" shapeId="0" xr:uid="{7190E55F-B6C1-4D30-B136-170B6056763D}">
      <text>
        <r>
          <rPr>
            <sz val="9"/>
            <color indexed="81"/>
            <rFont val="Tahoma"/>
            <family val="2"/>
          </rPr>
          <t>Major_Unit_Count_by_Account(acctdept: {Map!C14})</t>
        </r>
      </text>
    </comment>
    <comment ref="D20" authorId="2" shapeId="0" xr:uid="{CFE6C84B-9251-49C3-B1DA-66494DAA6DB1}">
      <text>
        <r>
          <rPr>
            <sz val="9"/>
            <color indexed="81"/>
            <rFont val="Tahoma"/>
            <family val="2"/>
          </rPr>
          <t>Major_Unit_Count_by_Account(acctdept: {Map!D14})</t>
        </r>
      </text>
    </comment>
    <comment ref="E20" authorId="2" shapeId="0" xr:uid="{D3AAD2FA-7306-4EF8-9D94-02B6A3188A4C}">
      <text>
        <r>
          <rPr>
            <sz val="9"/>
            <color indexed="81"/>
            <rFont val="Tahoma"/>
            <family val="2"/>
          </rPr>
          <t>Major_Unit_Count_by_Account(acctdept: {Map!E14})</t>
        </r>
      </text>
    </comment>
    <comment ref="F20" authorId="2" shapeId="0" xr:uid="{EC48932C-69E7-433A-A7EA-45346A8B4DC3}">
      <text>
        <r>
          <rPr>
            <sz val="9"/>
            <color indexed="81"/>
            <rFont val="Tahoma"/>
            <family val="2"/>
          </rPr>
          <t>Major_Unit_Count_by_Account(acctdept: {Map!F14})</t>
        </r>
      </text>
    </comment>
    <comment ref="G20" authorId="2" shapeId="0" xr:uid="{27CB0657-4EBA-4DD2-A40B-301BFF114144}">
      <text>
        <r>
          <rPr>
            <sz val="9"/>
            <color indexed="81"/>
            <rFont val="Tahoma"/>
            <family val="2"/>
          </rPr>
          <t>Major_Unit_Count_by_Account(acctdept: {Map!G14})</t>
        </r>
      </text>
    </comment>
    <comment ref="H20" authorId="2" shapeId="0" xr:uid="{55C88805-E20F-48A8-B6EF-075757E9D5CB}">
      <text>
        <r>
          <rPr>
            <sz val="9"/>
            <color indexed="81"/>
            <rFont val="Tahoma"/>
            <family val="2"/>
          </rPr>
          <t>Major_Unit_Count_by_Account(acctdept: {Map!H14})</t>
        </r>
      </text>
    </comment>
    <comment ref="I20" authorId="2" shapeId="0" xr:uid="{C2EF264C-2F8D-43F8-A919-DD9F88BE1E86}">
      <text>
        <r>
          <rPr>
            <sz val="9"/>
            <color indexed="81"/>
            <rFont val="Tahoma"/>
            <family val="2"/>
          </rPr>
          <t>Major_Unit_Count_by_Account(acctdept: {Map!I14})</t>
        </r>
      </text>
    </comment>
    <comment ref="J20" authorId="2" shapeId="0" xr:uid="{4E02AB49-FF00-423E-A24C-A6B913CD79A8}">
      <text>
        <r>
          <rPr>
            <sz val="9"/>
            <color indexed="81"/>
            <rFont val="Tahoma"/>
            <family val="2"/>
          </rPr>
          <t>Major_Unit_Count_by_Account(acctdept: {Map!J14})</t>
        </r>
      </text>
    </comment>
    <comment ref="K20" authorId="2" shapeId="0" xr:uid="{76480915-8034-455C-83D3-787DDB5670ED}">
      <text>
        <r>
          <rPr>
            <sz val="9"/>
            <color indexed="81"/>
            <rFont val="Tahoma"/>
            <family val="2"/>
          </rPr>
          <t>Major_Unit_Count_by_Account(acctdept: {Map!K14})</t>
        </r>
      </text>
    </comment>
    <comment ref="L20" authorId="2" shapeId="0" xr:uid="{4A25E0B3-2A49-4FCB-8364-056D7B50920E}">
      <text>
        <r>
          <rPr>
            <sz val="9"/>
            <color indexed="81"/>
            <rFont val="Tahoma"/>
            <family val="2"/>
          </rPr>
          <t>Major_Unit_Count_by_Account(acctdept: {Map!L14})</t>
        </r>
      </text>
    </comment>
    <comment ref="C21" authorId="2" shapeId="0" xr:uid="{2C570A35-99A1-4D5C-8787-C58749608124}">
      <text>
        <r>
          <rPr>
            <sz val="9"/>
            <color indexed="81"/>
            <rFont val="Tahoma"/>
            <family val="2"/>
          </rPr>
          <t>Major_Unit_Count_by_Account(acctdept: {Map!C16})</t>
        </r>
      </text>
    </comment>
    <comment ref="D21" authorId="2" shapeId="0" xr:uid="{EED4C652-2B43-4896-BC4F-CD0DBCE4A5EB}">
      <text>
        <r>
          <rPr>
            <sz val="9"/>
            <color indexed="81"/>
            <rFont val="Tahoma"/>
            <family val="2"/>
          </rPr>
          <t>Major_Unit_Count_by_Account(acctdept: {Map!D16})</t>
        </r>
      </text>
    </comment>
    <comment ref="E21" authorId="2" shapeId="0" xr:uid="{FC9DC7A7-BE3B-4E02-AF9E-840357004E48}">
      <text>
        <r>
          <rPr>
            <sz val="9"/>
            <color indexed="81"/>
            <rFont val="Tahoma"/>
            <family val="2"/>
          </rPr>
          <t>Major_Unit_Count_by_Account(acctdept: {Map!E16})</t>
        </r>
      </text>
    </comment>
    <comment ref="F21" authorId="2" shapeId="0" xr:uid="{ED83A53E-7225-452B-BA4E-A1169CFE88F1}">
      <text>
        <r>
          <rPr>
            <sz val="9"/>
            <color indexed="81"/>
            <rFont val="Tahoma"/>
            <family val="2"/>
          </rPr>
          <t>Major_Unit_Count_by_Account(acctdept: {Map!F16})</t>
        </r>
      </text>
    </comment>
    <comment ref="G21" authorId="2" shapeId="0" xr:uid="{FFAC0298-F201-4A3B-B288-F7D809B894A8}">
      <text>
        <r>
          <rPr>
            <sz val="9"/>
            <color indexed="81"/>
            <rFont val="Tahoma"/>
            <family val="2"/>
          </rPr>
          <t>Major_Unit_Count_by_Account(acctdept: {Map!G16})</t>
        </r>
      </text>
    </comment>
    <comment ref="H21" authorId="2" shapeId="0" xr:uid="{5894C14A-2ACE-4100-953E-D829BB0BAFFA}">
      <text>
        <r>
          <rPr>
            <sz val="9"/>
            <color indexed="81"/>
            <rFont val="Tahoma"/>
            <family val="2"/>
          </rPr>
          <t>Major_Unit_Count_by_Account(acctdept: {Map!H16})</t>
        </r>
      </text>
    </comment>
    <comment ref="I21" authorId="2" shapeId="0" xr:uid="{7F2EB097-27F0-457C-916D-E7E79FE90D30}">
      <text>
        <r>
          <rPr>
            <sz val="9"/>
            <color indexed="81"/>
            <rFont val="Tahoma"/>
            <family val="2"/>
          </rPr>
          <t>Major_Unit_Count_by_Account(acctdept: {Map!I16})</t>
        </r>
      </text>
    </comment>
    <comment ref="J21" authorId="2" shapeId="0" xr:uid="{786A4D42-8EDE-49BE-BC3A-BC418C72DF55}">
      <text>
        <r>
          <rPr>
            <sz val="9"/>
            <color indexed="81"/>
            <rFont val="Tahoma"/>
            <family val="2"/>
          </rPr>
          <t>Major_Unit_Count_by_Account(acctdept: {Map!J16})</t>
        </r>
      </text>
    </comment>
    <comment ref="K21" authorId="2" shapeId="0" xr:uid="{4D592379-D2D1-48AA-B160-3A26C06D4CF6}">
      <text>
        <r>
          <rPr>
            <sz val="9"/>
            <color indexed="81"/>
            <rFont val="Tahoma"/>
            <family val="2"/>
          </rPr>
          <t>Major_Unit_Count_by_Account(acctdept: {Map!K16})</t>
        </r>
      </text>
    </comment>
    <comment ref="L21" authorId="2" shapeId="0" xr:uid="{F3F117B6-4A6C-47AD-82D8-E35615AF34AC}">
      <text>
        <r>
          <rPr>
            <sz val="9"/>
            <color indexed="81"/>
            <rFont val="Tahoma"/>
            <family val="2"/>
          </rPr>
          <t>Major_Unit_Count_by_Account(acctdept: {Map!L16})</t>
        </r>
      </text>
    </comment>
    <comment ref="C22" authorId="2" shapeId="0" xr:uid="{E799B3FA-E297-409F-9784-C35569E127EE}">
      <text>
        <r>
          <rPr>
            <sz val="9"/>
            <color indexed="81"/>
            <rFont val="Tahoma"/>
            <family val="2"/>
          </rPr>
          <t>Major_Unit_Count_by_Account(acctdept: {Map!C17})</t>
        </r>
      </text>
    </comment>
    <comment ref="D22" authorId="2" shapeId="0" xr:uid="{9596790A-D333-43FD-A5A5-0BE2C1A36780}">
      <text>
        <r>
          <rPr>
            <sz val="9"/>
            <color indexed="81"/>
            <rFont val="Tahoma"/>
            <family val="2"/>
          </rPr>
          <t>Major_Unit_Count_by_Account(acctdept: {Map!D17})</t>
        </r>
      </text>
    </comment>
    <comment ref="E22" authorId="2" shapeId="0" xr:uid="{4E6A6F48-E6BC-4843-A8A5-FA7C6B01A080}">
      <text>
        <r>
          <rPr>
            <sz val="9"/>
            <color indexed="81"/>
            <rFont val="Tahoma"/>
            <family val="2"/>
          </rPr>
          <t>Major_Unit_Count_by_Account(acctdept: {Map!E17})</t>
        </r>
      </text>
    </comment>
    <comment ref="F22" authorId="2" shapeId="0" xr:uid="{5337ED57-5114-44D6-9598-0579F5C42879}">
      <text>
        <r>
          <rPr>
            <sz val="9"/>
            <color indexed="81"/>
            <rFont val="Tahoma"/>
            <family val="2"/>
          </rPr>
          <t>Major_Unit_Count_by_Account(acctdept: {Map!F17})</t>
        </r>
      </text>
    </comment>
    <comment ref="G22" authorId="2" shapeId="0" xr:uid="{C0E72132-BE85-4D7D-A5DC-5F3D6D0679F0}">
      <text>
        <r>
          <rPr>
            <sz val="9"/>
            <color indexed="81"/>
            <rFont val="Tahoma"/>
            <family val="2"/>
          </rPr>
          <t>Major_Unit_Count_by_Account(acctdept: {Map!G17})</t>
        </r>
      </text>
    </comment>
    <comment ref="H22" authorId="2" shapeId="0" xr:uid="{75EAE3F4-BEE5-4ECB-83E7-26DC7BBF302C}">
      <text>
        <r>
          <rPr>
            <sz val="9"/>
            <color indexed="81"/>
            <rFont val="Tahoma"/>
            <family val="2"/>
          </rPr>
          <t>Major_Unit_Count_by_Account(acctdept: {Map!H17})</t>
        </r>
      </text>
    </comment>
    <comment ref="I22" authorId="2" shapeId="0" xr:uid="{FE3A2059-DB8B-4DEF-96FB-416492A66350}">
      <text>
        <r>
          <rPr>
            <sz val="9"/>
            <color indexed="81"/>
            <rFont val="Tahoma"/>
            <family val="2"/>
          </rPr>
          <t>Major_Unit_Count_by_Account(acctdept: {Map!I17})</t>
        </r>
      </text>
    </comment>
    <comment ref="J22" authorId="2" shapeId="0" xr:uid="{E9DA3AB7-7767-4AC2-939F-162FD7AA3A24}">
      <text>
        <r>
          <rPr>
            <sz val="9"/>
            <color indexed="81"/>
            <rFont val="Tahoma"/>
            <family val="2"/>
          </rPr>
          <t>Major_Unit_Count_by_Account(acctdept: {Map!J17})</t>
        </r>
      </text>
    </comment>
    <comment ref="K22" authorId="2" shapeId="0" xr:uid="{EEF7988A-C263-43D3-9F3A-FBB5024FAB4B}">
      <text>
        <r>
          <rPr>
            <sz val="9"/>
            <color indexed="81"/>
            <rFont val="Tahoma"/>
            <family val="2"/>
          </rPr>
          <t>Major_Unit_Count_by_Account(acctdept: {Map!K17})</t>
        </r>
      </text>
    </comment>
    <comment ref="L22" authorId="2" shapeId="0" xr:uid="{1AD59BF2-032D-423A-BCAF-E159ADCFAF7A}">
      <text>
        <r>
          <rPr>
            <sz val="9"/>
            <color indexed="81"/>
            <rFont val="Tahoma"/>
            <family val="2"/>
          </rPr>
          <t>Major_Unit_Count_by_Account(acctdept: {Map!L17})</t>
        </r>
      </text>
    </comment>
    <comment ref="C23" authorId="2" shapeId="0" xr:uid="{6E7A9152-E490-49A0-AFF1-567B51FAB413}">
      <text>
        <r>
          <rPr>
            <sz val="9"/>
            <color indexed="81"/>
            <rFont val="Tahoma"/>
            <family val="2"/>
          </rPr>
          <t>Major_Unit_Count_by_Account(acctdept: {Map!C18})</t>
        </r>
      </text>
    </comment>
    <comment ref="D23" authorId="2" shapeId="0" xr:uid="{C00E9359-BCA5-4750-8ABF-53D4928F0561}">
      <text>
        <r>
          <rPr>
            <sz val="9"/>
            <color indexed="81"/>
            <rFont val="Tahoma"/>
            <family val="2"/>
          </rPr>
          <t>Major_Unit_Count_by_Account(acctdept: {Map!D18})</t>
        </r>
      </text>
    </comment>
    <comment ref="E23" authorId="2" shapeId="0" xr:uid="{9930B9ED-9250-4CEF-BE5C-E66AC05C6645}">
      <text>
        <r>
          <rPr>
            <sz val="9"/>
            <color indexed="81"/>
            <rFont val="Tahoma"/>
            <family val="2"/>
          </rPr>
          <t>Major_Unit_Count_by_Account(acctdept: {Map!E18})</t>
        </r>
      </text>
    </comment>
    <comment ref="F23" authorId="2" shapeId="0" xr:uid="{94B2A282-052A-44A3-8FB2-211F0AD35656}">
      <text>
        <r>
          <rPr>
            <sz val="9"/>
            <color indexed="81"/>
            <rFont val="Tahoma"/>
            <family val="2"/>
          </rPr>
          <t>Major_Unit_Count_by_Account(acctdept: {Map!F18})</t>
        </r>
      </text>
    </comment>
    <comment ref="G23" authorId="2" shapeId="0" xr:uid="{F13A5A7E-929F-42DF-B515-0CF5EC831343}">
      <text>
        <r>
          <rPr>
            <sz val="9"/>
            <color indexed="81"/>
            <rFont val="Tahoma"/>
            <family val="2"/>
          </rPr>
          <t>Major_Unit_Count_by_Account(acctdept: {Map!G18})</t>
        </r>
      </text>
    </comment>
    <comment ref="H23" authorId="2" shapeId="0" xr:uid="{5A00DFF9-5DFD-4D57-B575-77F8B3DF9F4C}">
      <text>
        <r>
          <rPr>
            <sz val="9"/>
            <color indexed="81"/>
            <rFont val="Tahoma"/>
            <family val="2"/>
          </rPr>
          <t>Major_Unit_Count_by_Account(acctdept: {Map!H18})</t>
        </r>
      </text>
    </comment>
    <comment ref="I23" authorId="2" shapeId="0" xr:uid="{DEF742E0-0DEA-429F-A512-54A45B97E734}">
      <text>
        <r>
          <rPr>
            <sz val="9"/>
            <color indexed="81"/>
            <rFont val="Tahoma"/>
            <family val="2"/>
          </rPr>
          <t>Major_Unit_Count_by_Account(acctdept: {Map!I18})</t>
        </r>
      </text>
    </comment>
    <comment ref="J23" authorId="2" shapeId="0" xr:uid="{C129284C-6F15-4C2F-81D4-912F80B168F3}">
      <text>
        <r>
          <rPr>
            <sz val="9"/>
            <color indexed="81"/>
            <rFont val="Tahoma"/>
            <family val="2"/>
          </rPr>
          <t>Major_Unit_Count_by_Account(acctdept: {Map!J18})</t>
        </r>
      </text>
    </comment>
    <comment ref="K23" authorId="2" shapeId="0" xr:uid="{CEA6A68A-EEB6-4AF4-8F84-62A46DE4B6DF}">
      <text>
        <r>
          <rPr>
            <sz val="9"/>
            <color indexed="81"/>
            <rFont val="Tahoma"/>
            <family val="2"/>
          </rPr>
          <t>Major_Unit_Count_by_Account(acctdept: {Map!K18})</t>
        </r>
      </text>
    </comment>
    <comment ref="L23" authorId="2" shapeId="0" xr:uid="{4F0B1F79-C526-4B86-985C-25B84471E05D}">
      <text>
        <r>
          <rPr>
            <sz val="9"/>
            <color indexed="81"/>
            <rFont val="Tahoma"/>
            <family val="2"/>
          </rPr>
          <t>Major_Unit_Count_by_Account(acctdept: {Map!L18})</t>
        </r>
      </text>
    </comment>
  </commentList>
</comments>
</file>

<file path=xl/sharedStrings.xml><?xml version="1.0" encoding="utf-8"?>
<sst xmlns="http://schemas.openxmlformats.org/spreadsheetml/2006/main" count="1730" uniqueCount="1187">
  <si>
    <t>Financial Statement</t>
  </si>
  <si>
    <t>BALANCE SHEET - WHOLE DOLLARS ONLY</t>
  </si>
  <si>
    <t>PAGE 1</t>
  </si>
  <si>
    <t>DEALER NO.</t>
  </si>
  <si>
    <t>DATE RECEIVED</t>
  </si>
  <si>
    <t>STATEMENT PERIOD</t>
  </si>
  <si>
    <t xml:space="preserve"> </t>
  </si>
  <si>
    <t>BM CODE NO.</t>
  </si>
  <si>
    <t>ASSETS</t>
  </si>
  <si>
    <t>AMOUNT</t>
  </si>
  <si>
    <t>Line No.</t>
  </si>
  <si>
    <t>LIABILITIES</t>
  </si>
  <si>
    <t>CASH &amp; CONTRACTS</t>
  </si>
  <si>
    <t>NOTES PAYABLE</t>
  </si>
  <si>
    <t>Total Cash and Contracts (Lines 3 - 6)</t>
  </si>
  <si>
    <t>RECEIVABLES</t>
  </si>
  <si>
    <t>PAST DUE</t>
  </si>
  <si>
    <t xml:space="preserve">Total Notes Payable (Lines 3 - 8) </t>
  </si>
  <si>
    <t>ACCOUNTS PAYABLE</t>
  </si>
  <si>
    <t>Total Receivables (Lines  10 - 15)</t>
  </si>
  <si>
    <t>ACCRUED LIABILITIES</t>
  </si>
  <si>
    <t>MOTORCYCLE INVENTORIES</t>
  </si>
  <si>
    <t>New Motorcycle Inventories</t>
  </si>
  <si>
    <t>(Aged - Over 30 $ Amount)</t>
  </si>
  <si>
    <t>UNITS</t>
  </si>
  <si>
    <t>(</t>
  </si>
  <si>
    <t>)</t>
  </si>
  <si>
    <t>Total New M/C Inventories (Lines 20 - 23)</t>
  </si>
  <si>
    <t>Used Motorcycle Inventories</t>
  </si>
  <si>
    <t>Total Accrued Liabilities (Lines 17 - 27)</t>
  </si>
  <si>
    <t>Total Current Liabilites (Lines 9, 15, 28)</t>
  </si>
  <si>
    <t>Total Used M/C Inventories (Lines 26 - 29)</t>
  </si>
  <si>
    <t>OTHER INVENTORIES</t>
  </si>
  <si>
    <t>Total Long Term Debt (Lines 30 - 33)</t>
  </si>
  <si>
    <t>TOTAL LIABILITIES (Lines 29, 34)</t>
  </si>
  <si>
    <t>NET WORTH</t>
  </si>
  <si>
    <t>Corporation Only</t>
  </si>
  <si>
    <t>Dividends (375)</t>
  </si>
  <si>
    <t>Proprietor or Partnership</t>
  </si>
  <si>
    <t>CURRENT EARNINGS - BEFORE INCOME TAXES</t>
  </si>
  <si>
    <t>Total Other Inventories (Lines 33 - 47)</t>
  </si>
  <si>
    <t>BMW</t>
  </si>
  <si>
    <t>OTHER</t>
  </si>
  <si>
    <t>RETAIL</t>
  </si>
  <si>
    <t>W/S</t>
  </si>
  <si>
    <t>Profit / Loss Amount</t>
  </si>
  <si>
    <t>TOTAL INVENTORIES (Lines  24, 30, 48)</t>
  </si>
  <si>
    <t>JANUARY</t>
  </si>
  <si>
    <t>FEBRUARY</t>
  </si>
  <si>
    <t>OTHER CURRENT ASSETS</t>
  </si>
  <si>
    <t>MARCH</t>
  </si>
  <si>
    <t>APRIL</t>
  </si>
  <si>
    <t>MAY</t>
  </si>
  <si>
    <t>JUNE</t>
  </si>
  <si>
    <t>JULY</t>
  </si>
  <si>
    <t>Total Other Current Assets (Lines  52 - 55)</t>
  </si>
  <si>
    <t>AUGUST</t>
  </si>
  <si>
    <t>TOTAL CURRENT ASSETS (Lines 7, 16, 49, 56)</t>
  </si>
  <si>
    <t>SEPTEMBER</t>
  </si>
  <si>
    <t>OCTOBER</t>
  </si>
  <si>
    <t>FIXED ASSETS</t>
  </si>
  <si>
    <t>NOVEMBER</t>
  </si>
  <si>
    <t>Description</t>
  </si>
  <si>
    <t>Acct</t>
  </si>
  <si>
    <t>Cost</t>
  </si>
  <si>
    <t>Depreciation</t>
  </si>
  <si>
    <t>Balance</t>
  </si>
  <si>
    <t>DECEMBER</t>
  </si>
  <si>
    <t>Land</t>
  </si>
  <si>
    <t>TOTAL</t>
  </si>
  <si>
    <t>Building Improvements</t>
  </si>
  <si>
    <t>PROVISION FOR INCOME TAXES</t>
  </si>
  <si>
    <t>Machinery &amp; Shop Equipment</t>
  </si>
  <si>
    <t>NET EARNINGS OR (LOSS) (Lines 61 minus 62)</t>
  </si>
  <si>
    <t>Furniture &amp; Fixtures</t>
  </si>
  <si>
    <t>TOTAL NET WORTH (Lines 38 - 46, 63)</t>
  </si>
  <si>
    <t>Company Vehicles</t>
  </si>
  <si>
    <t xml:space="preserve">TOTAL LIAB. &amp; NET WORTH (Lines 35, 64) </t>
  </si>
  <si>
    <t>Leasehold Improvements</t>
  </si>
  <si>
    <t>Lease Vehicles</t>
  </si>
  <si>
    <t>Net Fixed Assets (Lines 61 - 67)</t>
  </si>
  <si>
    <t>NET WORKING CAPITAL</t>
  </si>
  <si>
    <t>OTHER ASSETS</t>
  </si>
  <si>
    <t>ACTUAL</t>
  </si>
  <si>
    <t>$</t>
  </si>
  <si>
    <t>Asset Ln. 57 + LIFO 23, 29, 40, 41 minus Liab. Ln. 29</t>
  </si>
  <si>
    <t>REQUIRED</t>
  </si>
  <si>
    <t>Total Other Assets (Lines  70 - 75)</t>
  </si>
  <si>
    <t>TOTAL ASSETS (Lines 57, 68, 76)</t>
  </si>
  <si>
    <r>
      <t>Total Accounts Payable</t>
    </r>
    <r>
      <rPr>
        <sz val="9"/>
        <color indexed="8"/>
        <rFont val="Arial"/>
        <family val="2"/>
      </rPr>
      <t xml:space="preserve"> (</t>
    </r>
    <r>
      <rPr>
        <b/>
        <sz val="9"/>
        <color indexed="8"/>
        <rFont val="Arial"/>
        <family val="2"/>
      </rPr>
      <t>Lines 11 - 14</t>
    </r>
    <r>
      <rPr>
        <sz val="9"/>
        <color indexed="8"/>
        <rFont val="Arial"/>
        <family val="2"/>
      </rPr>
      <t>)</t>
    </r>
  </si>
  <si>
    <t>INCOME &amp; EXPENSES - WHOLE DOLLARS ONLY</t>
  </si>
  <si>
    <t>Line</t>
  </si>
  <si>
    <t>TOTAL ALL DEPARTMENTS</t>
  </si>
  <si>
    <t>NEW MOTORCYCLES DEPARTMENT</t>
  </si>
  <si>
    <t>USED MOTORCYCLES DEPARTMENT</t>
  </si>
  <si>
    <t>No.</t>
  </si>
  <si>
    <t>CURRENT MONTH</t>
  </si>
  <si>
    <t xml:space="preserve"> GP%</t>
  </si>
  <si>
    <t>YEAR TO DATE</t>
  </si>
  <si>
    <t>GP%</t>
  </si>
  <si>
    <t>SALES</t>
  </si>
  <si>
    <t>GROSS PROFIT FROM PG. 4 &amp; 5</t>
  </si>
  <si>
    <t>VARIABLE SELLING EXPENSES</t>
  </si>
  <si>
    <t>Salesperson  Compensation</t>
  </si>
  <si>
    <t>Finance &amp; Insurance Commission</t>
  </si>
  <si>
    <t>Delivery Expense</t>
  </si>
  <si>
    <t>Advertising</t>
  </si>
  <si>
    <t>Advertising Recovery Credit</t>
  </si>
  <si>
    <t>Floorplan Interest</t>
  </si>
  <si>
    <t>Total Variable Selling Expenses (Lines 4 - 9)</t>
  </si>
  <si>
    <t>PERSONNEL EXPENSES</t>
  </si>
  <si>
    <t>Salaries - Owners</t>
  </si>
  <si>
    <t>Salaries - Supervision</t>
  </si>
  <si>
    <t>Salaries &amp; Wages - Clerical</t>
  </si>
  <si>
    <t>Salaries &amp; Wages - Other</t>
  </si>
  <si>
    <t>Absentee Wages - Personnel</t>
  </si>
  <si>
    <t>Taxes Payroll</t>
  </si>
  <si>
    <t>Employee Benefits</t>
  </si>
  <si>
    <t>Pension Fund</t>
  </si>
  <si>
    <t>Total Personnel Expenses (Lines 12 - 19)</t>
  </si>
  <si>
    <t>SEMI-FIXED EXPENSES</t>
  </si>
  <si>
    <t>Uniform Expense</t>
  </si>
  <si>
    <t>Vehicle Expense</t>
  </si>
  <si>
    <t>Office Supplies &amp; Expenses</t>
  </si>
  <si>
    <t>Other Supplies</t>
  </si>
  <si>
    <t>Warranty Adjustments</t>
  </si>
  <si>
    <t>Contributions</t>
  </si>
  <si>
    <t>Policy Work</t>
  </si>
  <si>
    <t>Data Processing Expense</t>
  </si>
  <si>
    <t>Outside Services</t>
  </si>
  <si>
    <t>Travel &amp; Entertainment</t>
  </si>
  <si>
    <t>Membership Dues &amp; Publications</t>
  </si>
  <si>
    <t>Legal &amp; Auditing Expense</t>
  </si>
  <si>
    <t>Telephone</t>
  </si>
  <si>
    <t>Training Expense</t>
  </si>
  <si>
    <t>Miscellaneous</t>
  </si>
  <si>
    <t>Freight</t>
  </si>
  <si>
    <t>Bad Debts</t>
  </si>
  <si>
    <t>Total Semi-Fixed Expenses (Lines 22 - 38)</t>
  </si>
  <si>
    <t xml:space="preserve">FIXED EXPENSES </t>
  </si>
  <si>
    <t>OCCUPANCY</t>
  </si>
  <si>
    <t>Rent or Equivalent</t>
  </si>
  <si>
    <t>Amortization - Leaseholds</t>
  </si>
  <si>
    <t>Repairs - Real Estate</t>
  </si>
  <si>
    <t>Depreciation - Buildings &amp; Improvements</t>
  </si>
  <si>
    <t>Taxes - Real Estate</t>
  </si>
  <si>
    <t>Insurance Buildings &amp; Improvements</t>
  </si>
  <si>
    <t>Facility Maintenance</t>
  </si>
  <si>
    <t>Heat, Light, Power &amp; Water</t>
  </si>
  <si>
    <t>Total Occupancy (Lines 42 - 49)</t>
  </si>
  <si>
    <t>Insurance - Other</t>
  </si>
  <si>
    <t>Taxes, Licenses &amp; Fees</t>
  </si>
  <si>
    <t>Repairs - Equipment</t>
  </si>
  <si>
    <t>Depreciation Equipment</t>
  </si>
  <si>
    <t>Equipment Rental</t>
  </si>
  <si>
    <t>TOTAL FIXED EXPENSES (Lines 50 - 55)</t>
  </si>
  <si>
    <t>TOTAL FIXED OVERHEAD (Lines 20, 39, 56)</t>
  </si>
  <si>
    <t>TOTAL OPERATING EXPENSES (Lines 10, 57)</t>
  </si>
  <si>
    <t xml:space="preserve">OPERATING PROFIT (Lines 2 minus 58) </t>
  </si>
  <si>
    <t>Net Additions/Deductions (Pg. 3, Line 76)</t>
  </si>
  <si>
    <t>Net P/L Before Bon/Taxes (Lines 59 +/- 60)</t>
  </si>
  <si>
    <t>PERSONNEL EMPLOYED</t>
  </si>
  <si>
    <t>NEW</t>
  </si>
  <si>
    <t>F&amp;I</t>
  </si>
  <si>
    <t>USED</t>
  </si>
  <si>
    <t>SERV</t>
  </si>
  <si>
    <t>P&amp;A</t>
  </si>
  <si>
    <t>APP</t>
  </si>
  <si>
    <t>ADMIN</t>
  </si>
  <si>
    <t>Bonuses - Employees</t>
  </si>
  <si>
    <t>OWNERS/ADMIN</t>
  </si>
  <si>
    <t>Bonuses  - Owners</t>
  </si>
  <si>
    <t>MANAGERS</t>
  </si>
  <si>
    <t>Net P/L Before Tax (Lines  61 minus 62, 63)</t>
  </si>
  <si>
    <t>SALESPEOPLE - BMW</t>
  </si>
  <si>
    <t>Income Taxes</t>
  </si>
  <si>
    <t>SALESPEOPLE - OTHER</t>
  </si>
  <si>
    <t>Net P/L After Taxes (Lines 64 minus 65)</t>
  </si>
  <si>
    <t>PARTS COUNTER - BMW</t>
  </si>
  <si>
    <t>PARTS COUNTER - OTHER</t>
  </si>
  <si>
    <t>TECHNICIANS - BMW</t>
  </si>
  <si>
    <t>TECHNICIANS - OTHER</t>
  </si>
  <si>
    <t>SERVICE ADVISORS - BMW</t>
  </si>
  <si>
    <t>SERVICE ADVISORS - OTHER</t>
  </si>
  <si>
    <t>OTHER ADMIN &amp; CLERICAL</t>
  </si>
  <si>
    <t>RECEIVABLE ANALYSIS</t>
  </si>
  <si>
    <t>TOTAL RECEIVABLES</t>
  </si>
  <si>
    <t>CURRENT 1 - 30</t>
  </si>
  <si>
    <t>PAST DUE  31 - 60</t>
  </si>
  <si>
    <t>PAST DUE  61 - 90</t>
  </si>
  <si>
    <t>PAST DUE  91 - 120</t>
  </si>
  <si>
    <t>OVER 120</t>
  </si>
  <si>
    <t>Vehicle Accounts</t>
  </si>
  <si>
    <t>Service, Parts &amp; Apparel Accounts</t>
  </si>
  <si>
    <t>Warranty RECEIVABLES - BMW</t>
  </si>
  <si>
    <t xml:space="preserve">Warranty RECEIVABLES - Other </t>
  </si>
  <si>
    <t>PAGE  2</t>
  </si>
  <si>
    <t>PAGE 3</t>
  </si>
  <si>
    <t xml:space="preserve">              SERVICE DEPARTMENT</t>
  </si>
  <si>
    <t xml:space="preserve">PARTS &amp; ACCESSORIES DEPARTMENT </t>
  </si>
  <si>
    <t>APPAREL DEPARTMENT</t>
  </si>
  <si>
    <t>GROSS PROFIT FROM PG. 5</t>
  </si>
  <si>
    <t>Total Variable Selling Expenses (Lines 7, 8)</t>
  </si>
  <si>
    <t>FIXED EXPENSES</t>
  </si>
  <si>
    <t>Insurance Other</t>
  </si>
  <si>
    <t>OPERATING PROFIT (Lines 2 minus 58)</t>
  </si>
  <si>
    <t>WORKSHOP ANALYSIS</t>
  </si>
  <si>
    <t>ADDITIONS TO INCOME</t>
  </si>
  <si>
    <t>Acct.</t>
  </si>
  <si>
    <t>SERVICE LABOR RATES</t>
  </si>
  <si>
    <t>Cash Discounts Earned</t>
  </si>
  <si>
    <t>Customer Pay</t>
  </si>
  <si>
    <t>Interest Earned</t>
  </si>
  <si>
    <t>Warranty</t>
  </si>
  <si>
    <t>Bonus Income - BMW</t>
  </si>
  <si>
    <t>Internal</t>
  </si>
  <si>
    <t>Bonus Income - Other</t>
  </si>
  <si>
    <t>SERVICE LABOR HOURS</t>
  </si>
  <si>
    <t>Other Income</t>
  </si>
  <si>
    <t>Available Hours</t>
  </si>
  <si>
    <t>Recovery of Bad Debts</t>
  </si>
  <si>
    <t>Productive Hours</t>
  </si>
  <si>
    <t>LIFO Additions</t>
  </si>
  <si>
    <t>Flat Rate Hours</t>
  </si>
  <si>
    <t>Total Additions to Income</t>
  </si>
  <si>
    <t>HOURS PER REPAIR ORDER</t>
  </si>
  <si>
    <t>DEDUCTIONS FROM INCOME</t>
  </si>
  <si>
    <t>Interest Paid</t>
  </si>
  <si>
    <t>Other Deductions</t>
  </si>
  <si>
    <t>Active Service UIO's</t>
  </si>
  <si>
    <t>Credit Card Discounts</t>
  </si>
  <si>
    <t>CURRENT</t>
  </si>
  <si>
    <t>YTD</t>
  </si>
  <si>
    <t>LIFO Deductions</t>
  </si>
  <si>
    <t>FIXED ABSORPTION RATE</t>
  </si>
  <si>
    <t>Total Deductions From Income</t>
  </si>
  <si>
    <t xml:space="preserve"> =Total Service, P&amp;A, &amp; Apparel Gross Profit Pg.5, Ln.61 / Total Fixed Overhead Expense Pg.2, Ln.57 </t>
  </si>
  <si>
    <t>$/NEW UNIT BURDEN FOR UNABSORBED OVERHEAD</t>
  </si>
  <si>
    <t>NET ADDITIONS / DEDUCTIONS</t>
  </si>
  <si>
    <t xml:space="preserve"> = (Total Service, P&amp;A, Apparel GP Pg.5, Ln.61 Minus Total Fixed Overhead Pg.2, Ln.57) / New M/C Units Pg.4, Ln.11)</t>
  </si>
  <si>
    <t>GROSS PROFIT - WHOLE DOLLARS ONLY</t>
  </si>
  <si>
    <t>PAGE 4</t>
  </si>
  <si>
    <t>ACCT</t>
  </si>
  <si>
    <t>GROSS PROFIT</t>
  </si>
  <si>
    <t>PNVR</t>
  </si>
  <si>
    <t>BMW "R"</t>
  </si>
  <si>
    <t>403A</t>
  </si>
  <si>
    <t>BMW "K"</t>
  </si>
  <si>
    <t>412A</t>
  </si>
  <si>
    <t>BMW "G"</t>
  </si>
  <si>
    <t>426A</t>
  </si>
  <si>
    <t>BMW "F"</t>
  </si>
  <si>
    <t>400A</t>
  </si>
  <si>
    <t>BMW "S"</t>
  </si>
  <si>
    <t>414A</t>
  </si>
  <si>
    <t>BMW "C"</t>
  </si>
  <si>
    <t>BMW Authority</t>
  </si>
  <si>
    <t>New Motorcycles - Other</t>
  </si>
  <si>
    <t>New Other Products</t>
  </si>
  <si>
    <t>Finance Income</t>
  </si>
  <si>
    <t>493A</t>
  </si>
  <si>
    <t>Insurance Income</t>
  </si>
  <si>
    <t>494A</t>
  </si>
  <si>
    <t>Service Contract Income</t>
  </si>
  <si>
    <t>495A</t>
  </si>
  <si>
    <t>Document Fee Income</t>
  </si>
  <si>
    <t>496A</t>
  </si>
  <si>
    <t>PUVR</t>
  </si>
  <si>
    <t>430A</t>
  </si>
  <si>
    <t>430B</t>
  </si>
  <si>
    <t>430E</t>
  </si>
  <si>
    <t>BMW Reconditioning</t>
  </si>
  <si>
    <t>633B</t>
  </si>
  <si>
    <t>Retail - Other</t>
  </si>
  <si>
    <t>430C</t>
  </si>
  <si>
    <t>Reconditioning - Other</t>
  </si>
  <si>
    <t>633C</t>
  </si>
  <si>
    <t>Motorcycle Wholesale</t>
  </si>
  <si>
    <t>Inventory Adjustments</t>
  </si>
  <si>
    <t>493B</t>
  </si>
  <si>
    <t>494B</t>
  </si>
  <si>
    <t>495B</t>
  </si>
  <si>
    <t>496B</t>
  </si>
  <si>
    <t>PAGE 5</t>
  </si>
  <si>
    <t>SERVICE DEPARTMENT</t>
  </si>
  <si>
    <t>RO's</t>
  </si>
  <si>
    <t>Customer Mechanical Labor - BMW</t>
  </si>
  <si>
    <t>450A</t>
  </si>
  <si>
    <t>Warranty Claims - BMW</t>
  </si>
  <si>
    <t>454A</t>
  </si>
  <si>
    <t>Warranty Claims - BMW Authority</t>
  </si>
  <si>
    <t>457A</t>
  </si>
  <si>
    <t>Internal Labor - BMW</t>
  </si>
  <si>
    <t>455A</t>
  </si>
  <si>
    <t>Sublet Repairs - BMW</t>
  </si>
  <si>
    <t>456A</t>
  </si>
  <si>
    <t>Total Service BMW (Lines 1 - 5)</t>
  </si>
  <si>
    <t>Customer Mechanical Labor - Other</t>
  </si>
  <si>
    <t>450B</t>
  </si>
  <si>
    <t>Warranty Claims - Other</t>
  </si>
  <si>
    <t>454B</t>
  </si>
  <si>
    <t>Internal Labor - Other</t>
  </si>
  <si>
    <t>455B</t>
  </si>
  <si>
    <t>Sublet Repairs - Other</t>
  </si>
  <si>
    <t>456B</t>
  </si>
  <si>
    <t>Total Service Other (Lines 7 - 10)</t>
  </si>
  <si>
    <t>Unapplied Labor</t>
  </si>
  <si>
    <t>TOTAL SERVICE DEPARTMENT (Lines 6, 11, 12)</t>
  </si>
  <si>
    <t>PARTS &amp; ACCESSORIES DEPARTMENT</t>
  </si>
  <si>
    <t>Parts Customer RO - BMW</t>
  </si>
  <si>
    <t>460A</t>
  </si>
  <si>
    <t>Parts Warranty - BMW</t>
  </si>
  <si>
    <t>464A</t>
  </si>
  <si>
    <t>Parts Internal - BMW</t>
  </si>
  <si>
    <t>465A</t>
  </si>
  <si>
    <t>Parts Counter Retail - BMW</t>
  </si>
  <si>
    <t>466A</t>
  </si>
  <si>
    <t>Parts Wholesale - BMW</t>
  </si>
  <si>
    <t>467A</t>
  </si>
  <si>
    <t>Sub-Total Parts - BMW (Lines 15 - 19)</t>
  </si>
  <si>
    <t>465B</t>
  </si>
  <si>
    <t>Parts Customer RO - Other</t>
  </si>
  <si>
    <t>460B</t>
  </si>
  <si>
    <t>Parts Warranty - Other</t>
  </si>
  <si>
    <t>464B</t>
  </si>
  <si>
    <t>Parts Internal - Other</t>
  </si>
  <si>
    <t>Parts Counter Retail - Other</t>
  </si>
  <si>
    <t>466B</t>
  </si>
  <si>
    <t>Parts Wholesale - Other</t>
  </si>
  <si>
    <t>467B</t>
  </si>
  <si>
    <t>Tires Customer RO</t>
  </si>
  <si>
    <t>468B</t>
  </si>
  <si>
    <t>Tires Counter RO</t>
  </si>
  <si>
    <t>469B</t>
  </si>
  <si>
    <t>Tires Wholesale</t>
  </si>
  <si>
    <t>470B</t>
  </si>
  <si>
    <t>Sub-Total Parts - Other (Lines 21 - 28)</t>
  </si>
  <si>
    <t>Parts Sales Gas, Oil &amp; Grease</t>
  </si>
  <si>
    <t>Total Parts (Lines 20, 29, 30)</t>
  </si>
  <si>
    <t>Accessory Customer RO - BMW</t>
  </si>
  <si>
    <t>481A</t>
  </si>
  <si>
    <t>Accessory Warranty - BMW</t>
  </si>
  <si>
    <t>484A</t>
  </si>
  <si>
    <t>Accessory Internal - BMW</t>
  </si>
  <si>
    <t>485A</t>
  </si>
  <si>
    <t>Accessory Counter Retail - BMW</t>
  </si>
  <si>
    <t>486A</t>
  </si>
  <si>
    <t>Accessory Wholesale - BMW</t>
  </si>
  <si>
    <t>487A</t>
  </si>
  <si>
    <t>Sub-Total Accessory - BMW (Lines 32-36)</t>
  </si>
  <si>
    <t>Accessory Customer RO - Other</t>
  </si>
  <si>
    <t>481B</t>
  </si>
  <si>
    <t>Accessory Warranty - Other</t>
  </si>
  <si>
    <t>484B</t>
  </si>
  <si>
    <t>Accessory Internal - Other</t>
  </si>
  <si>
    <t>485B</t>
  </si>
  <si>
    <t>Accessory Counter Retail - Other</t>
  </si>
  <si>
    <t>486B</t>
  </si>
  <si>
    <t>Accessory Wholesale - Other</t>
  </si>
  <si>
    <t>487B</t>
  </si>
  <si>
    <t>Sub-Total Accessory - Other (Lines 38-42)</t>
  </si>
  <si>
    <t>Total Accessory (Lines 37, 43)</t>
  </si>
  <si>
    <t>Parts &amp; Accessory Inventory Adjustments</t>
  </si>
  <si>
    <t>TOTAL PARTS &amp; ACC. DEPT. (Lines 31, 44, 45)</t>
  </si>
  <si>
    <t>BMW Rider's Apparel Counter Retail</t>
  </si>
  <si>
    <t>486C</t>
  </si>
  <si>
    <t>BMW Rider's Apparel Wholesale</t>
  </si>
  <si>
    <t>489C</t>
  </si>
  <si>
    <t>BMW Rider's Apparel Warranty</t>
  </si>
  <si>
    <t>490C</t>
  </si>
  <si>
    <t>BMW Rider's Apparel Internal</t>
  </si>
  <si>
    <t>491C</t>
  </si>
  <si>
    <t>Total BMW Rider's Apparel (Lines 48 - 51)</t>
  </si>
  <si>
    <t>Apparel Counter Retail - Other</t>
  </si>
  <si>
    <t>492C</t>
  </si>
  <si>
    <t>Apparel Wholesale - Other</t>
  </si>
  <si>
    <t>493C</t>
  </si>
  <si>
    <t>Apparel Warranty - Other</t>
  </si>
  <si>
    <t>494C</t>
  </si>
  <si>
    <t>Apparel Internal - Other</t>
  </si>
  <si>
    <t>495C</t>
  </si>
  <si>
    <t>Total Apparel - Other (Lines 53 - 56)</t>
  </si>
  <si>
    <t>Apparel Inventory Adjustments</t>
  </si>
  <si>
    <t>696C</t>
  </si>
  <si>
    <t xml:space="preserve">   </t>
  </si>
  <si>
    <t>TOTAL APPAREL DEPT. (Lines 52, 57, 58)</t>
  </si>
  <si>
    <t>TOTAL P&amp;A AND APPAREL (Lines 46, 59)</t>
  </si>
  <si>
    <t>TOTAL SERV, P&amp;A, APPAREL (Lines 13, 60)</t>
  </si>
  <si>
    <t/>
  </si>
  <si>
    <t>230A</t>
  </si>
  <si>
    <t>230B</t>
  </si>
  <si>
    <t>240A</t>
  </si>
  <si>
    <t>240B</t>
  </si>
  <si>
    <t>243A</t>
  </si>
  <si>
    <t>243C</t>
  </si>
  <si>
    <t>243D</t>
  </si>
  <si>
    <t>243E</t>
  </si>
  <si>
    <t>251A</t>
  </si>
  <si>
    <t>251B</t>
  </si>
  <si>
    <t>310A</t>
  </si>
  <si>
    <t>310B</t>
  </si>
  <si>
    <t>311A</t>
  </si>
  <si>
    <t>311B</t>
  </si>
  <si>
    <t>CURRENT EARNINGS / INCOME TAXES</t>
  </si>
  <si>
    <t>Dealership Name and Address</t>
  </si>
  <si>
    <t>TT01</t>
  </si>
  <si>
    <t>TT05</t>
  </si>
  <si>
    <t>TT02</t>
  </si>
  <si>
    <t>TT03</t>
  </si>
  <si>
    <t>240C</t>
  </si>
  <si>
    <t>TT07</t>
  </si>
  <si>
    <t>TT04</t>
  </si>
  <si>
    <t>TT06</t>
  </si>
  <si>
    <t>244B</t>
  </si>
  <si>
    <t>TT08</t>
  </si>
  <si>
    <t>TT09</t>
  </si>
  <si>
    <t>TT10</t>
  </si>
  <si>
    <t>TT11</t>
  </si>
  <si>
    <t>TT22</t>
  </si>
  <si>
    <t>TT23</t>
  </si>
  <si>
    <t>TT24</t>
  </si>
  <si>
    <t>TT25</t>
  </si>
  <si>
    <t>TT26</t>
  </si>
  <si>
    <t>TT27</t>
  </si>
  <si>
    <t>TT28</t>
  </si>
  <si>
    <t>TT29</t>
  </si>
  <si>
    <t>TT35</t>
  </si>
  <si>
    <t>TT36</t>
  </si>
  <si>
    <t>TT37</t>
  </si>
  <si>
    <t xml:space="preserve">Petty Cash Fund </t>
  </si>
  <si>
    <t xml:space="preserve">Cash on Hand </t>
  </si>
  <si>
    <t xml:space="preserve">Contracts in Transit </t>
  </si>
  <si>
    <t xml:space="preserve">Cash in Bank </t>
  </si>
  <si>
    <t xml:space="preserve">Vehicle Accounts </t>
  </si>
  <si>
    <t xml:space="preserve">Receivables - Customers </t>
  </si>
  <si>
    <t xml:space="preserve">Factory Receivables </t>
  </si>
  <si>
    <t xml:space="preserve">Warranty Claims </t>
  </si>
  <si>
    <t xml:space="preserve">Factory Holdback </t>
  </si>
  <si>
    <t xml:space="preserve">Allowance for Doubtful Accounts </t>
  </si>
  <si>
    <t xml:space="preserve">New BMW </t>
  </si>
  <si>
    <t xml:space="preserve">New Other </t>
  </si>
  <si>
    <t xml:space="preserve">Demo BMW &amp; Other </t>
  </si>
  <si>
    <t xml:space="preserve">LIFO Reserve - New M/C </t>
  </si>
  <si>
    <t xml:space="preserve">Certified, Pre-owned BMW </t>
  </si>
  <si>
    <t xml:space="preserve">Used BMW </t>
  </si>
  <si>
    <t xml:space="preserve">Used Other </t>
  </si>
  <si>
    <t xml:space="preserve">LIFO Reserve - Used M/C </t>
  </si>
  <si>
    <t xml:space="preserve">Parts Inventory - BMW </t>
  </si>
  <si>
    <t xml:space="preserve">Parts Inventory - Other </t>
  </si>
  <si>
    <t xml:space="preserve">Accessories Inventory - BMW </t>
  </si>
  <si>
    <t xml:space="preserve">Accessories Inventory - Other </t>
  </si>
  <si>
    <t xml:space="preserve">BMW Rider's Apparel Inventory </t>
  </si>
  <si>
    <t xml:space="preserve">Apparel Inventory - Other </t>
  </si>
  <si>
    <t xml:space="preserve">Other Inventory </t>
  </si>
  <si>
    <t xml:space="preserve">LIFO Reserve - P&amp;A </t>
  </si>
  <si>
    <t xml:space="preserve">LIFO Reserve - Apparel </t>
  </si>
  <si>
    <t xml:space="preserve">Gas, Oil &amp; Grease </t>
  </si>
  <si>
    <t xml:space="preserve">Paint &amp; Body Shop Materials </t>
  </si>
  <si>
    <t xml:space="preserve">Sublet Repairs </t>
  </si>
  <si>
    <t xml:space="preserve">Work In Process - Labor </t>
  </si>
  <si>
    <t xml:space="preserve">Tire Inventory </t>
  </si>
  <si>
    <t xml:space="preserve">Used Parts </t>
  </si>
  <si>
    <t xml:space="preserve">Finance Receivables </t>
  </si>
  <si>
    <t xml:space="preserve">Securities </t>
  </si>
  <si>
    <t xml:space="preserve">Insurance Commissions Receivable </t>
  </si>
  <si>
    <t xml:space="preserve">Prepaid Expenses </t>
  </si>
  <si>
    <t xml:space="preserve">Deposits on Contracts </t>
  </si>
  <si>
    <t xml:space="preserve">Life Ins. - Cash Value </t>
  </si>
  <si>
    <t xml:space="preserve">Notes &amp; Accts. Receivable Officers </t>
  </si>
  <si>
    <t xml:space="preserve">Advances to Employees </t>
  </si>
  <si>
    <t xml:space="preserve">Other Non-Franchise Assets </t>
  </si>
  <si>
    <t xml:space="preserve">Other Notes &amp; Accts. Receivable </t>
  </si>
  <si>
    <t xml:space="preserve">New Motorcycle &amp; Demo - BMW </t>
  </si>
  <si>
    <t xml:space="preserve">New Motorcycle &amp; Demo - Other  </t>
  </si>
  <si>
    <t xml:space="preserve">Used Motorcycle - BMW </t>
  </si>
  <si>
    <t xml:space="preserve">Used Motorcycle - Other </t>
  </si>
  <si>
    <t xml:space="preserve">Current Amt. Long Term Debt </t>
  </si>
  <si>
    <t xml:space="preserve">Trade Creditors </t>
  </si>
  <si>
    <t xml:space="preserve">Accounts Payable BMW </t>
  </si>
  <si>
    <t xml:space="preserve">Customer Deposits </t>
  </si>
  <si>
    <t xml:space="preserve">Other Accounts Payable </t>
  </si>
  <si>
    <t xml:space="preserve">Interest </t>
  </si>
  <si>
    <t xml:space="preserve">Payroll </t>
  </si>
  <si>
    <t xml:space="preserve">Insurance </t>
  </si>
  <si>
    <t xml:space="preserve">Taxes Sales </t>
  </si>
  <si>
    <t xml:space="preserve">Taxes Payroll </t>
  </si>
  <si>
    <t xml:space="preserve">Taxes Other </t>
  </si>
  <si>
    <t xml:space="preserve">Income Taxes </t>
  </si>
  <si>
    <t xml:space="preserve">Bonuses - Owners </t>
  </si>
  <si>
    <t xml:space="preserve">Pension Fund </t>
  </si>
  <si>
    <t xml:space="preserve">Other Accruals </t>
  </si>
  <si>
    <t xml:space="preserve">Bank and Finance Company </t>
  </si>
  <si>
    <t xml:space="preserve">Long Term Debt - Owners </t>
  </si>
  <si>
    <t xml:space="preserve">Mortgages Payable - Real Estate </t>
  </si>
  <si>
    <t xml:space="preserve">Other Long Term Debt </t>
  </si>
  <si>
    <t xml:space="preserve">Preferred Stock </t>
  </si>
  <si>
    <t xml:space="preserve">Common Stock </t>
  </si>
  <si>
    <t xml:space="preserve">Treasury Stock </t>
  </si>
  <si>
    <t xml:space="preserve">Additional Paid in Capital </t>
  </si>
  <si>
    <t xml:space="preserve">Retained Earnings </t>
  </si>
  <si>
    <t xml:space="preserve">Investments </t>
  </si>
  <si>
    <t xml:space="preserve">Drawings </t>
  </si>
  <si>
    <t>1. In the tabs marked 'Map' enter the account number that cooresponds to the BMW account.</t>
  </si>
  <si>
    <t>Instructions:</t>
  </si>
  <si>
    <t>2. After the excel spreadsheet has been mapped with the appropriate accounts, upload into EVO.</t>
  </si>
  <si>
    <t>3. Click populate to run the report when desired (under System ~ Spreadsheets).</t>
  </si>
  <si>
    <t>4. Once you populate the report through EVO, you will need to hit Control/Shift/Alt/F9 to have the numbers all calculate.</t>
  </si>
  <si>
    <t>5. Any fields that will have to be manually updated (no automation) will be marked in blue.</t>
  </si>
  <si>
    <t>415A</t>
  </si>
  <si>
    <t>BMW Account</t>
  </si>
  <si>
    <t>New BMW Motorcycle Inventory</t>
  </si>
  <si>
    <t>New Other Makes Motorcycle Inventory</t>
  </si>
  <si>
    <t>Demo BMW &amp; Other  - Amount</t>
  </si>
  <si>
    <t>LIFO Reserve - New M/C  - Amount</t>
  </si>
  <si>
    <t>Used Certified Pre-Owned BMW Motorcycles</t>
  </si>
  <si>
    <t>Used Non-Certified Pre-Owned BMW Motorcycles</t>
  </si>
  <si>
    <t>Used Other Makes Motorcycles</t>
  </si>
  <si>
    <t>LIFO Reserve - Used M/C  - Amount</t>
  </si>
  <si>
    <t>Land - Cost</t>
  </si>
  <si>
    <t>Building Improvements - Cost</t>
  </si>
  <si>
    <t>Machinery &amp; Shop Equipment - Cost</t>
  </si>
  <si>
    <t>Furniture &amp; Fixtures - Cost</t>
  </si>
  <si>
    <t>Company Vehicles - Cost</t>
  </si>
  <si>
    <t>Leasehold Improvements - Cost</t>
  </si>
  <si>
    <t>Lease Vehicles - Cost</t>
  </si>
  <si>
    <t>Building Improvements - Depreciation</t>
  </si>
  <si>
    <t>Machinery &amp; Shop Equipment - Depreciation</t>
  </si>
  <si>
    <t>Furniture &amp; Fixtures - Depreciation</t>
  </si>
  <si>
    <t>Company Vehicles - Depreciation</t>
  </si>
  <si>
    <t>Leasehold Improvements - Depreciation</t>
  </si>
  <si>
    <t>Lease Vehicles - Depreciation</t>
  </si>
  <si>
    <t xml:space="preserve">Bonuses - Employees </t>
  </si>
  <si>
    <t xml:space="preserve">Dividends </t>
  </si>
  <si>
    <t>Current Year Income(Loss)</t>
  </si>
  <si>
    <t>011A</t>
  </si>
  <si>
    <t xml:space="preserve"> Salesperson Compensation - New Motorcycles Department </t>
  </si>
  <si>
    <t>012A</t>
  </si>
  <si>
    <t xml:space="preserve"> Finance &amp; Insurance Commission - New Motorcycles Department </t>
  </si>
  <si>
    <t>013A</t>
  </si>
  <si>
    <t xml:space="preserve"> Delivery Expense - New Motorcycles Department </t>
  </si>
  <si>
    <t>016A</t>
  </si>
  <si>
    <t xml:space="preserve"> Advertising - New Motorcycles Department </t>
  </si>
  <si>
    <t>017A</t>
  </si>
  <si>
    <t xml:space="preserve"> Advertising Recovery Credit - New Motorcycles Department </t>
  </si>
  <si>
    <t>018A</t>
  </si>
  <si>
    <t xml:space="preserve"> Floorplan Interest - New Motorcycles Department </t>
  </si>
  <si>
    <t>020A</t>
  </si>
  <si>
    <t xml:space="preserve"> Salaries - Owners - New Motorcycles Department </t>
  </si>
  <si>
    <t>021A</t>
  </si>
  <si>
    <t xml:space="preserve"> Salaries - Supervision - New Motorcycles Department </t>
  </si>
  <si>
    <t>022A</t>
  </si>
  <si>
    <t xml:space="preserve"> Salaries &amp; Wages - Clerical - New Motorcycles Department </t>
  </si>
  <si>
    <t>023A</t>
  </si>
  <si>
    <t xml:space="preserve"> Salaries &amp; Wages - Other - New Motorcycles Department </t>
  </si>
  <si>
    <t>024A</t>
  </si>
  <si>
    <t xml:space="preserve"> Absentee Wages - Personnel - New Motorcycles Department </t>
  </si>
  <si>
    <t>025A</t>
  </si>
  <si>
    <t xml:space="preserve"> Taxes Payroll - New Motorcycles Department </t>
  </si>
  <si>
    <t>027A</t>
  </si>
  <si>
    <t xml:space="preserve"> Employee Benefits - New Motorcycles Department </t>
  </si>
  <si>
    <t>029A</t>
  </si>
  <si>
    <t xml:space="preserve"> Pension Fund - New Motorcycles Department </t>
  </si>
  <si>
    <t>051A</t>
  </si>
  <si>
    <t xml:space="preserve"> Uniform Expense - New Motorcycles Department </t>
  </si>
  <si>
    <t>053A</t>
  </si>
  <si>
    <t xml:space="preserve"> Vehicle Expense - New Motorcycles Department </t>
  </si>
  <si>
    <t>060A</t>
  </si>
  <si>
    <t xml:space="preserve"> Office Supplies &amp; Expenses - New Motorcycles Department </t>
  </si>
  <si>
    <t>061A</t>
  </si>
  <si>
    <t xml:space="preserve"> Other Supplies - New Motorcycles Department </t>
  </si>
  <si>
    <t>063A</t>
  </si>
  <si>
    <t xml:space="preserve"> Warranty Adjustments - New Motorcycles Department </t>
  </si>
  <si>
    <t>067A</t>
  </si>
  <si>
    <t xml:space="preserve"> Contributions - New Motorcycles Department </t>
  </si>
  <si>
    <t>068A</t>
  </si>
  <si>
    <t xml:space="preserve"> Policy Work - New Motorcycles Department </t>
  </si>
  <si>
    <t>069A</t>
  </si>
  <si>
    <t xml:space="preserve"> Data Processing Expense - New Motorcycles Department </t>
  </si>
  <si>
    <t>070A</t>
  </si>
  <si>
    <t xml:space="preserve"> Outside Services - New Motorcycles Department </t>
  </si>
  <si>
    <t>071A</t>
  </si>
  <si>
    <t xml:space="preserve"> Travel &amp; Entertainment - New Motorcycles Department </t>
  </si>
  <si>
    <t>072A</t>
  </si>
  <si>
    <t xml:space="preserve"> Membership Dues &amp; Publications - New Motorcycles Department </t>
  </si>
  <si>
    <t>074A</t>
  </si>
  <si>
    <t xml:space="preserve"> Legal &amp; Auditing Expense - New Motorcycles Department </t>
  </si>
  <si>
    <t>075A</t>
  </si>
  <si>
    <t xml:space="preserve"> Telephone - New Motorcycles Department </t>
  </si>
  <si>
    <t>076A</t>
  </si>
  <si>
    <t xml:space="preserve"> Training Expense - New Motorcycles Department </t>
  </si>
  <si>
    <t>077A</t>
  </si>
  <si>
    <t xml:space="preserve"> Miscellaneous - New Motorcycles Department </t>
  </si>
  <si>
    <t>078A</t>
  </si>
  <si>
    <t xml:space="preserve"> Freight - New Motorcycles Department </t>
  </si>
  <si>
    <t>079A</t>
  </si>
  <si>
    <t xml:space="preserve"> Bad Debts - New Motorcycles Department </t>
  </si>
  <si>
    <t>080A</t>
  </si>
  <si>
    <t xml:space="preserve"> Rent or Equivalent - New Motorcycles Department </t>
  </si>
  <si>
    <t>081A</t>
  </si>
  <si>
    <t xml:space="preserve"> Amortization - Leaseholds - New Motorcycles Department </t>
  </si>
  <si>
    <t>082A</t>
  </si>
  <si>
    <t xml:space="preserve"> Repairs - Real Estate - New Motorcycles Department </t>
  </si>
  <si>
    <t>083A</t>
  </si>
  <si>
    <t xml:space="preserve"> Depreciation - Buildings &amp; Improvements - New Motorcycles Department </t>
  </si>
  <si>
    <t>084A</t>
  </si>
  <si>
    <t xml:space="preserve"> Taxes - Real Estate - New Motorcycles Department </t>
  </si>
  <si>
    <t>085A</t>
  </si>
  <si>
    <t xml:space="preserve"> Insurance Buildings &amp; Improvements - New Motorcycles Department </t>
  </si>
  <si>
    <t>086A</t>
  </si>
  <si>
    <t xml:space="preserve"> Facility Maintenance - New Motorcycles Department </t>
  </si>
  <si>
    <t>087A</t>
  </si>
  <si>
    <t xml:space="preserve"> Heat, Light, Power &amp; Water - New Motorcycles Department </t>
  </si>
  <si>
    <t>088A</t>
  </si>
  <si>
    <t xml:space="preserve"> Insurance - Other - New Motorcycles Department </t>
  </si>
  <si>
    <t>089A</t>
  </si>
  <si>
    <t xml:space="preserve"> Taxes, Licenses &amp; Fees - New Motorcycles Department </t>
  </si>
  <si>
    <t>090A</t>
  </si>
  <si>
    <t xml:space="preserve"> Repairs - Equipment - New Motorcycles Department </t>
  </si>
  <si>
    <t>091A</t>
  </si>
  <si>
    <t xml:space="preserve"> Depreciation Equipment - New Motorcycles Department </t>
  </si>
  <si>
    <t>092A</t>
  </si>
  <si>
    <t xml:space="preserve"> Equipment Rental - New Motorcycles Department </t>
  </si>
  <si>
    <t>011B</t>
  </si>
  <si>
    <t xml:space="preserve"> Salesperson Compensation - Used Motorcycles Department </t>
  </si>
  <si>
    <t>012B</t>
  </si>
  <si>
    <t xml:space="preserve"> Finance &amp; Insurance Commission - Used Motorcycles Department </t>
  </si>
  <si>
    <t>013B</t>
  </si>
  <si>
    <t xml:space="preserve"> Delivery Expense - Used Motorcycles Department </t>
  </si>
  <si>
    <t>016B</t>
  </si>
  <si>
    <t xml:space="preserve"> Advertising - Used Motorcycles Department </t>
  </si>
  <si>
    <t>017B</t>
  </si>
  <si>
    <t xml:space="preserve"> Advertising Recovery Credit - Used Motorcycles Department </t>
  </si>
  <si>
    <t>018B</t>
  </si>
  <si>
    <t xml:space="preserve"> Floorplan Interest - Used Motorcycles Department </t>
  </si>
  <si>
    <t>020B</t>
  </si>
  <si>
    <t xml:space="preserve"> Salaries - Owners - Used Motorcycles Department </t>
  </si>
  <si>
    <t>021B</t>
  </si>
  <si>
    <t xml:space="preserve"> Salaries - Supervision - Used Motorcycles Department </t>
  </si>
  <si>
    <t>022B</t>
  </si>
  <si>
    <t xml:space="preserve"> Salaries &amp; Wages - Clerical - Used Motorcycles Department </t>
  </si>
  <si>
    <t>023B</t>
  </si>
  <si>
    <t xml:space="preserve"> Salaries &amp; Wages - Other - Used Motorcycles Department </t>
  </si>
  <si>
    <t>024B</t>
  </si>
  <si>
    <t xml:space="preserve"> Absentee Wages - Personnel - Used Motorcycles Department </t>
  </si>
  <si>
    <t>025B</t>
  </si>
  <si>
    <t xml:space="preserve"> Taxes Payroll - Used Motorcycles Department </t>
  </si>
  <si>
    <t>027B</t>
  </si>
  <si>
    <t xml:space="preserve"> Employee Benefits - Used Motorcycles Department </t>
  </si>
  <si>
    <t>029B</t>
  </si>
  <si>
    <t xml:space="preserve"> Pension Fund - Used Motorcycles Department </t>
  </si>
  <si>
    <t>051B</t>
  </si>
  <si>
    <t xml:space="preserve"> Uniform Expense - Used Motorcycles Department </t>
  </si>
  <si>
    <t>053B</t>
  </si>
  <si>
    <t xml:space="preserve"> Vehicle Expense - Used Motorcycles Department </t>
  </si>
  <si>
    <t>060B</t>
  </si>
  <si>
    <t xml:space="preserve"> Office Supplies &amp; Expenses - Used Motorcycles Department </t>
  </si>
  <si>
    <t>061B</t>
  </si>
  <si>
    <t xml:space="preserve"> Other Supplies - Used Motorcycles Department </t>
  </si>
  <si>
    <t>063B</t>
  </si>
  <si>
    <t xml:space="preserve"> Warranty Adjustments - Used Motorcycles Department </t>
  </si>
  <si>
    <t>067B</t>
  </si>
  <si>
    <t xml:space="preserve"> Contributions - Used Motorcycles Department </t>
  </si>
  <si>
    <t>068B</t>
  </si>
  <si>
    <t xml:space="preserve"> Policy Work - Used Motorcycles Department </t>
  </si>
  <si>
    <t>069B</t>
  </si>
  <si>
    <t xml:space="preserve"> Data Processing Expense - Used Motorcycles Department </t>
  </si>
  <si>
    <t>070B</t>
  </si>
  <si>
    <t xml:space="preserve"> Outside Services - Used Motorcycles Department </t>
  </si>
  <si>
    <t>071B</t>
  </si>
  <si>
    <t xml:space="preserve"> Travel &amp; Entertainment - Used Motorcycles Department </t>
  </si>
  <si>
    <t>072B</t>
  </si>
  <si>
    <t xml:space="preserve"> Membership Dues &amp; Publications - Used Motorcycles Department </t>
  </si>
  <si>
    <t>074B</t>
  </si>
  <si>
    <t xml:space="preserve"> Legal &amp; Auditing Expense - Used Motorcycles Department </t>
  </si>
  <si>
    <t>075B</t>
  </si>
  <si>
    <t xml:space="preserve"> Telephone - Used Motorcycles Department </t>
  </si>
  <si>
    <t>076B</t>
  </si>
  <si>
    <t xml:space="preserve"> Training Expense - Used Motorcycles Department </t>
  </si>
  <si>
    <t>077B</t>
  </si>
  <si>
    <t xml:space="preserve"> Miscellaneous - Used Motorcycles Department </t>
  </si>
  <si>
    <t>078B</t>
  </si>
  <si>
    <t xml:space="preserve"> Freight - Used Motorcycles Department </t>
  </si>
  <si>
    <t>079B</t>
  </si>
  <si>
    <t xml:space="preserve"> Bad Debts - Used Motorcycles Department </t>
  </si>
  <si>
    <t>080B</t>
  </si>
  <si>
    <t xml:space="preserve"> Rent or Equivalent - Used Motorcycles Department </t>
  </si>
  <si>
    <t>081B</t>
  </si>
  <si>
    <t xml:space="preserve"> Amortization - Leaseholds - Used Motorcycles Department </t>
  </si>
  <si>
    <t>082B</t>
  </si>
  <si>
    <t xml:space="preserve"> Repairs - Real Estate - Used Motorcycles Department </t>
  </si>
  <si>
    <t>083B</t>
  </si>
  <si>
    <t xml:space="preserve"> Depreciation - Buildings &amp; Improvements - Used Motorcycles Department </t>
  </si>
  <si>
    <t>084B</t>
  </si>
  <si>
    <t xml:space="preserve"> Taxes - Real Estate - Used Motorcycles Department </t>
  </si>
  <si>
    <t>085B</t>
  </si>
  <si>
    <t xml:space="preserve"> Insurance Buildings &amp; Improvements - Used Motorcycles Department </t>
  </si>
  <si>
    <t>086B</t>
  </si>
  <si>
    <t xml:space="preserve"> Facility Maintenance - Used Motorcycles Department </t>
  </si>
  <si>
    <t>087B</t>
  </si>
  <si>
    <t xml:space="preserve"> Heat, Light, Power &amp; Water - Used Motorcycles Department </t>
  </si>
  <si>
    <t>088B</t>
  </si>
  <si>
    <t xml:space="preserve"> Insurance - Other - Used Motorcycles Department </t>
  </si>
  <si>
    <t>089B</t>
  </si>
  <si>
    <t xml:space="preserve"> Taxes, Licenses &amp; Fees - Used Motorcycles Department </t>
  </si>
  <si>
    <t>090B</t>
  </si>
  <si>
    <t xml:space="preserve"> Repairs - Equipment - Used Motorcycles Department </t>
  </si>
  <si>
    <t>091B</t>
  </si>
  <si>
    <t xml:space="preserve"> Depreciation Equipment - Used Motorcycles Department </t>
  </si>
  <si>
    <t>092B</t>
  </si>
  <si>
    <t xml:space="preserve"> Equipment Rental - Used Motorcycles Department </t>
  </si>
  <si>
    <t>016C</t>
  </si>
  <si>
    <t xml:space="preserve">Advertising - Service Department </t>
  </si>
  <si>
    <t>017C</t>
  </si>
  <si>
    <t xml:space="preserve">Advertising Recovery Credit - Service Department </t>
  </si>
  <si>
    <t>020C</t>
  </si>
  <si>
    <t xml:space="preserve">Salaries - Owners - Service Department </t>
  </si>
  <si>
    <t>021C</t>
  </si>
  <si>
    <t xml:space="preserve">Salaries - Supervision - Service Department </t>
  </si>
  <si>
    <t>022C</t>
  </si>
  <si>
    <t xml:space="preserve">Salaries &amp; Wages - Clerical - Service Department </t>
  </si>
  <si>
    <t>023C</t>
  </si>
  <si>
    <t xml:space="preserve">Salaries &amp; Wages - Other - Service Department </t>
  </si>
  <si>
    <t>024C</t>
  </si>
  <si>
    <t xml:space="preserve">Absentee Wages - Personnel - Service Department </t>
  </si>
  <si>
    <t>025C</t>
  </si>
  <si>
    <t xml:space="preserve">Taxes Payroll - Service Department </t>
  </si>
  <si>
    <t>027C</t>
  </si>
  <si>
    <t xml:space="preserve">Employee Benefits - Service Department </t>
  </si>
  <si>
    <t>029C</t>
  </si>
  <si>
    <t xml:space="preserve">Pension Fund - Service Department </t>
  </si>
  <si>
    <t>051C</t>
  </si>
  <si>
    <t xml:space="preserve">Uniform Expense - Service Department </t>
  </si>
  <si>
    <t>053C</t>
  </si>
  <si>
    <t xml:space="preserve">Vehicle Expense - Service Department </t>
  </si>
  <si>
    <t>060C</t>
  </si>
  <si>
    <t xml:space="preserve">Office Supplies &amp; Expenses - Service Department </t>
  </si>
  <si>
    <t>061C</t>
  </si>
  <si>
    <t xml:space="preserve">Other Supplies - Service Department </t>
  </si>
  <si>
    <t>063C</t>
  </si>
  <si>
    <t xml:space="preserve">Warranty Adjustments - Service Department </t>
  </si>
  <si>
    <t>067C</t>
  </si>
  <si>
    <t xml:space="preserve">Contributions - Service Department </t>
  </si>
  <si>
    <t>068C</t>
  </si>
  <si>
    <t xml:space="preserve">Policy Work - Service Department </t>
  </si>
  <si>
    <t>069C</t>
  </si>
  <si>
    <t xml:space="preserve">Data Processing Expense - Service Department </t>
  </si>
  <si>
    <t>070C</t>
  </si>
  <si>
    <t xml:space="preserve">Outside Services - Service Department </t>
  </si>
  <si>
    <t>071C</t>
  </si>
  <si>
    <t xml:space="preserve">Travel &amp; Entertainment - Service Department </t>
  </si>
  <si>
    <t>072C</t>
  </si>
  <si>
    <t xml:space="preserve">Membership Dues &amp; Publications - Service Department </t>
  </si>
  <si>
    <t>074C</t>
  </si>
  <si>
    <t xml:space="preserve">Legal &amp; Auditing Expense - Service Department </t>
  </si>
  <si>
    <t>075C</t>
  </si>
  <si>
    <t xml:space="preserve">Telephone - Service Department </t>
  </si>
  <si>
    <t>076C</t>
  </si>
  <si>
    <t xml:space="preserve">Training Expense - Service Department </t>
  </si>
  <si>
    <t>077C</t>
  </si>
  <si>
    <t xml:space="preserve">Miscellaneous - Service Department </t>
  </si>
  <si>
    <t>078C</t>
  </si>
  <si>
    <t xml:space="preserve">Freight - Service Department </t>
  </si>
  <si>
    <t>079C</t>
  </si>
  <si>
    <t xml:space="preserve">Bad Debts - Service Department </t>
  </si>
  <si>
    <t>080C</t>
  </si>
  <si>
    <t xml:space="preserve">Rent or Equivalent - Service Department </t>
  </si>
  <si>
    <t>081C</t>
  </si>
  <si>
    <t xml:space="preserve">Amortization - Leaseholds - Service Department </t>
  </si>
  <si>
    <t>082C</t>
  </si>
  <si>
    <t xml:space="preserve">Repairs - Real Estate - Service Department </t>
  </si>
  <si>
    <t>083C</t>
  </si>
  <si>
    <t xml:space="preserve">Depreciation - Buildings &amp; Improvements - Service Department </t>
  </si>
  <si>
    <t>084C</t>
  </si>
  <si>
    <t xml:space="preserve">Taxes - Real Estate - Service Department </t>
  </si>
  <si>
    <t>085C</t>
  </si>
  <si>
    <t xml:space="preserve">Insurance Buildings &amp; Improvements - Service Department </t>
  </si>
  <si>
    <t>086C</t>
  </si>
  <si>
    <t xml:space="preserve">Facility Maintenance - Service Department </t>
  </si>
  <si>
    <t>087C</t>
  </si>
  <si>
    <t xml:space="preserve">Heat, Light, Power &amp; Water - Service Department </t>
  </si>
  <si>
    <t>088C</t>
  </si>
  <si>
    <t xml:space="preserve">Insurance Other - Service Department </t>
  </si>
  <si>
    <t>089C</t>
  </si>
  <si>
    <t xml:space="preserve">Taxes, Licenses &amp; Fees - Service Department </t>
  </si>
  <si>
    <t>090C</t>
  </si>
  <si>
    <t xml:space="preserve">Repairs - Equipment - Service Department </t>
  </si>
  <si>
    <t>091C</t>
  </si>
  <si>
    <t xml:space="preserve">Depreciation Equipment - Service Department </t>
  </si>
  <si>
    <t>092C</t>
  </si>
  <si>
    <t xml:space="preserve">Equipment Rental - Service Department </t>
  </si>
  <si>
    <t>016D</t>
  </si>
  <si>
    <t xml:space="preserve">Advertising - P&amp;A Department </t>
  </si>
  <si>
    <t>017D</t>
  </si>
  <si>
    <t xml:space="preserve">Advertising Recovery Credit - P&amp;A Department </t>
  </si>
  <si>
    <t>020D</t>
  </si>
  <si>
    <t xml:space="preserve">Salaries - Owners - P&amp;A Department </t>
  </si>
  <si>
    <t>021D</t>
  </si>
  <si>
    <t xml:space="preserve">Salaries - Supervision - P&amp;A Department </t>
  </si>
  <si>
    <t>022D</t>
  </si>
  <si>
    <t xml:space="preserve">Salaries &amp; Wages - Clerical - P&amp;A Department </t>
  </si>
  <si>
    <t>023D</t>
  </si>
  <si>
    <t xml:space="preserve">Salaries &amp; Wages - Other - P&amp;A Department </t>
  </si>
  <si>
    <t>024D</t>
  </si>
  <si>
    <t xml:space="preserve">Absentee Wages - Personnel - P&amp;A Department </t>
  </si>
  <si>
    <t>025D</t>
  </si>
  <si>
    <t xml:space="preserve">Taxes Payroll - P&amp;A Department </t>
  </si>
  <si>
    <t>027D</t>
  </si>
  <si>
    <t xml:space="preserve">Employee Benefits - P&amp;A Department </t>
  </si>
  <si>
    <t>029D</t>
  </si>
  <si>
    <t xml:space="preserve">Pension Fund - P&amp;A Department </t>
  </si>
  <si>
    <t>051D</t>
  </si>
  <si>
    <t xml:space="preserve">Uniform Expense - P&amp;A Department </t>
  </si>
  <si>
    <t>053D</t>
  </si>
  <si>
    <t xml:space="preserve">Vehicle Expense - P&amp;A Department </t>
  </si>
  <si>
    <t>060D</t>
  </si>
  <si>
    <t xml:space="preserve">Office Supplies &amp; Expenses - P&amp;A Department </t>
  </si>
  <si>
    <t>061D</t>
  </si>
  <si>
    <t xml:space="preserve">Other Supplies - P&amp;A Department </t>
  </si>
  <si>
    <t>063D</t>
  </si>
  <si>
    <t xml:space="preserve">Warranty Adjustments - P&amp;A Department </t>
  </si>
  <si>
    <t>067D</t>
  </si>
  <si>
    <t xml:space="preserve">Contributions - P&amp;A Department </t>
  </si>
  <si>
    <t>068D</t>
  </si>
  <si>
    <t xml:space="preserve">Policy Work - P&amp;A Department </t>
  </si>
  <si>
    <t>069D</t>
  </si>
  <si>
    <t xml:space="preserve">Data Processing Expense - P&amp;A Department </t>
  </si>
  <si>
    <t>070D</t>
  </si>
  <si>
    <t xml:space="preserve">Outside Services - P&amp;A Department </t>
  </si>
  <si>
    <t>071D</t>
  </si>
  <si>
    <t xml:space="preserve">Travel &amp; Entertainment - P&amp;A Department </t>
  </si>
  <si>
    <t>072D</t>
  </si>
  <si>
    <t xml:space="preserve">Membership Dues &amp; Publications - P&amp;A Department </t>
  </si>
  <si>
    <t>074D</t>
  </si>
  <si>
    <t xml:space="preserve">Legal &amp; Auditing Expense - P&amp;A Department </t>
  </si>
  <si>
    <t>075D</t>
  </si>
  <si>
    <t xml:space="preserve">Telephone - P&amp;A Department </t>
  </si>
  <si>
    <t>076D</t>
  </si>
  <si>
    <t xml:space="preserve">Training Expense - P&amp;A Department </t>
  </si>
  <si>
    <t>077D</t>
  </si>
  <si>
    <t xml:space="preserve">Miscellaneous - P&amp;A Department </t>
  </si>
  <si>
    <t>078D</t>
  </si>
  <si>
    <t xml:space="preserve">Freight - P&amp;A Department </t>
  </si>
  <si>
    <t>079D</t>
  </si>
  <si>
    <t xml:space="preserve">Bad Debts - P&amp;A Department </t>
  </si>
  <si>
    <t>080D</t>
  </si>
  <si>
    <t xml:space="preserve">Rent or Equivalent - P&amp;A Department </t>
  </si>
  <si>
    <t>081D</t>
  </si>
  <si>
    <t xml:space="preserve">Amortization - Leaseholds - P&amp;A Department </t>
  </si>
  <si>
    <t>082D</t>
  </si>
  <si>
    <t xml:space="preserve">Repairs - Real Estate - P&amp;A Department </t>
  </si>
  <si>
    <t>083D</t>
  </si>
  <si>
    <t xml:space="preserve">Depreciation - Buildings &amp; Improvements - P&amp;A Department </t>
  </si>
  <si>
    <t>084D</t>
  </si>
  <si>
    <t xml:space="preserve">Taxes - Real Estate - P&amp;A Department </t>
  </si>
  <si>
    <t>085D</t>
  </si>
  <si>
    <t xml:space="preserve">Insurance Buildings &amp; Improvements - P&amp;A Department </t>
  </si>
  <si>
    <t>086D</t>
  </si>
  <si>
    <t xml:space="preserve">Facility Maintenance - P&amp;A Department </t>
  </si>
  <si>
    <t>087D</t>
  </si>
  <si>
    <t xml:space="preserve">Heat, Light, Power &amp; Water - P&amp;A Department </t>
  </si>
  <si>
    <t>088D</t>
  </si>
  <si>
    <t xml:space="preserve">Insurance Other - P&amp;A Department </t>
  </si>
  <si>
    <t>089D</t>
  </si>
  <si>
    <t xml:space="preserve">Taxes, Licenses &amp; Fees - P&amp;A Department </t>
  </si>
  <si>
    <t>090D</t>
  </si>
  <si>
    <t xml:space="preserve">Repairs - Equipment - P&amp;A Department </t>
  </si>
  <si>
    <t>091D</t>
  </si>
  <si>
    <t xml:space="preserve">Depreciation Equipment - P&amp;A Department </t>
  </si>
  <si>
    <t>092D</t>
  </si>
  <si>
    <t xml:space="preserve">Equipment Rental - P&amp;A Department </t>
  </si>
  <si>
    <t>016E</t>
  </si>
  <si>
    <t xml:space="preserve">Advertising - Apparel Department </t>
  </si>
  <si>
    <t>017E</t>
  </si>
  <si>
    <t xml:space="preserve">Advertising Recovery Credit - Apparel Department </t>
  </si>
  <si>
    <t>020E</t>
  </si>
  <si>
    <t xml:space="preserve">Salaries - Owners - Apparel Department </t>
  </si>
  <si>
    <t>021E</t>
  </si>
  <si>
    <t xml:space="preserve">Salaries - Supervision - Apparel Department </t>
  </si>
  <si>
    <t>022E</t>
  </si>
  <si>
    <t xml:space="preserve">Salaries &amp; Wages - Clerical - Apparel Department </t>
  </si>
  <si>
    <t>023E</t>
  </si>
  <si>
    <t xml:space="preserve">Salaries &amp; Wages - Other - Apparel Department </t>
  </si>
  <si>
    <t>024E</t>
  </si>
  <si>
    <t xml:space="preserve">Absentee Wages - Personnel - Apparel Department </t>
  </si>
  <si>
    <t>025E</t>
  </si>
  <si>
    <t xml:space="preserve">Taxes Payroll - Apparel Department </t>
  </si>
  <si>
    <t>027E</t>
  </si>
  <si>
    <t xml:space="preserve">Employee Benefits - Apparel Department </t>
  </si>
  <si>
    <t>029E</t>
  </si>
  <si>
    <t xml:space="preserve">Pension Fund - Apparel Department </t>
  </si>
  <si>
    <t>051E</t>
  </si>
  <si>
    <t xml:space="preserve">Uniform Expense - Apparel Department </t>
  </si>
  <si>
    <t>053E</t>
  </si>
  <si>
    <t xml:space="preserve">Vehicle Expense - Apparel Department </t>
  </si>
  <si>
    <t>060E</t>
  </si>
  <si>
    <t xml:space="preserve">Office Supplies &amp; Expenses - Apparel Department </t>
  </si>
  <si>
    <t>061E</t>
  </si>
  <si>
    <t xml:space="preserve">Other Supplies - Apparel Department </t>
  </si>
  <si>
    <t>063E</t>
  </si>
  <si>
    <t xml:space="preserve">Warranty Adjustments - Apparel Department </t>
  </si>
  <si>
    <t>067E</t>
  </si>
  <si>
    <t xml:space="preserve">Contributions - Apparel Department </t>
  </si>
  <si>
    <t>068E</t>
  </si>
  <si>
    <t xml:space="preserve">Policy Work - Apparel Department </t>
  </si>
  <si>
    <t>069E</t>
  </si>
  <si>
    <t xml:space="preserve">Data Processing Expense - Apparel Department </t>
  </si>
  <si>
    <t>070E</t>
  </si>
  <si>
    <t xml:space="preserve">Outside Services - Apparel Department </t>
  </si>
  <si>
    <t>071E</t>
  </si>
  <si>
    <t xml:space="preserve">Travel &amp; Entertainment - Apparel Department </t>
  </si>
  <si>
    <t>072E</t>
  </si>
  <si>
    <t xml:space="preserve">Membership Dues &amp; Publications - Apparel Department </t>
  </si>
  <si>
    <t>074E</t>
  </si>
  <si>
    <t xml:space="preserve">Legal &amp; Auditing Expense - Apparel Department </t>
  </si>
  <si>
    <t>075E</t>
  </si>
  <si>
    <t xml:space="preserve">Telephone - Apparel Department </t>
  </si>
  <si>
    <t>076E</t>
  </si>
  <si>
    <t xml:space="preserve">Training Expense - Apparel Department </t>
  </si>
  <si>
    <t>077E</t>
  </si>
  <si>
    <t xml:space="preserve">Miscellaneous - Apparel Department </t>
  </si>
  <si>
    <t>078E</t>
  </si>
  <si>
    <t xml:space="preserve">Freight - Apparel Department </t>
  </si>
  <si>
    <t>079E</t>
  </si>
  <si>
    <t xml:space="preserve">Bad Debts - Apparel Department </t>
  </si>
  <si>
    <t>080E</t>
  </si>
  <si>
    <t xml:space="preserve">Rent or Equivalent - Apparel Department </t>
  </si>
  <si>
    <t>081E</t>
  </si>
  <si>
    <t xml:space="preserve">Amortization - Leaseholds - Apparel Department </t>
  </si>
  <si>
    <t>082E</t>
  </si>
  <si>
    <t xml:space="preserve">Repairs - Real Estate - Apparel Department </t>
  </si>
  <si>
    <t>083E</t>
  </si>
  <si>
    <t xml:space="preserve">Depreciation - Buildings &amp; Improvements - Apparel Department </t>
  </si>
  <si>
    <t>084E</t>
  </si>
  <si>
    <t xml:space="preserve">Taxes - Real Estate - Apparel Department </t>
  </si>
  <si>
    <t>085E</t>
  </si>
  <si>
    <t xml:space="preserve">Insurance Buildings &amp; Improvements - Apparel Department </t>
  </si>
  <si>
    <t>086E</t>
  </si>
  <si>
    <t xml:space="preserve">Facility Maintenance - Apparel Department </t>
  </si>
  <si>
    <t>087E</t>
  </si>
  <si>
    <t xml:space="preserve">Heat, Light, Power &amp; Water - Apparel Department </t>
  </si>
  <si>
    <t>088E</t>
  </si>
  <si>
    <t xml:space="preserve">Insurance Other - Apparel Department </t>
  </si>
  <si>
    <t>089E</t>
  </si>
  <si>
    <t xml:space="preserve">Taxes, Licenses &amp; Fees - Apparel Department </t>
  </si>
  <si>
    <t>090E</t>
  </si>
  <si>
    <t xml:space="preserve">Repairs - Equipment - Apparel Department </t>
  </si>
  <si>
    <t>091E</t>
  </si>
  <si>
    <t xml:space="preserve">Depreciation Equipment - Apparel Department </t>
  </si>
  <si>
    <t>092E</t>
  </si>
  <si>
    <t xml:space="preserve">Equipment Rental - Apparel Department </t>
  </si>
  <si>
    <t xml:space="preserve">Cash Discounts Earned </t>
  </si>
  <si>
    <t xml:space="preserve">Interest Earned </t>
  </si>
  <si>
    <t xml:space="preserve">Bonus Income - BMW </t>
  </si>
  <si>
    <t xml:space="preserve">Bonus Income - Other </t>
  </si>
  <si>
    <t xml:space="preserve">Other Income </t>
  </si>
  <si>
    <t xml:space="preserve">Recovery of Bad Debts </t>
  </si>
  <si>
    <t xml:space="preserve">LIFO Additions </t>
  </si>
  <si>
    <t xml:space="preserve">Bonuses  - Owners </t>
  </si>
  <si>
    <t xml:space="preserve">New Motorcycles Department - BMW "R"  </t>
  </si>
  <si>
    <t xml:space="preserve">New Motorcycles Department - BMW "K"  </t>
  </si>
  <si>
    <t xml:space="preserve">New Motorcycles Department - BMW "G"  </t>
  </si>
  <si>
    <t xml:space="preserve">New Motorcycles Department - BMW "F" </t>
  </si>
  <si>
    <t xml:space="preserve">New Motorcycles Department - BMW "S"  </t>
  </si>
  <si>
    <t xml:space="preserve">New Motorcycles Department - BMW "C"  </t>
  </si>
  <si>
    <t>420A</t>
  </si>
  <si>
    <t xml:space="preserve">New Motorcycles Department - BMW Authority  </t>
  </si>
  <si>
    <t xml:space="preserve">New Motorcycles Department - Finance Income  </t>
  </si>
  <si>
    <t xml:space="preserve">New Motorcycles Department - Insurance Income  </t>
  </si>
  <si>
    <t xml:space="preserve">New Motorcycles Department - Service Contract Income  </t>
  </si>
  <si>
    <t>New Motorcycles Department - Document Fee Income</t>
  </si>
  <si>
    <t xml:space="preserve">Used Motorcycles Department - BMW "R"  </t>
  </si>
  <si>
    <t xml:space="preserve">Used Motorcycles Department - BMW "K"  </t>
  </si>
  <si>
    <t xml:space="preserve">Used Motorcycles Department - BMW "G"  </t>
  </si>
  <si>
    <t>Used Motorcycles Department - BMW "F"</t>
  </si>
  <si>
    <t>Used Motorcycles Department - BMW "S"</t>
  </si>
  <si>
    <t>Used Motorcycles Department - BMW "C"</t>
  </si>
  <si>
    <t>Used Motorcycles Department - BMW Authority</t>
  </si>
  <si>
    <t xml:space="preserve">Used Motorcycles Department - Retail - Other  </t>
  </si>
  <si>
    <t>Used Motorcycles Department - Motorcycle Wholesale</t>
  </si>
  <si>
    <t xml:space="preserve">Used Motorcycles Department - Finance Income  </t>
  </si>
  <si>
    <t xml:space="preserve">Used Motorcycles Department - Insurance Income  </t>
  </si>
  <si>
    <t xml:space="preserve">Used Motorcycles Department - Service Contract Income  </t>
  </si>
  <si>
    <t xml:space="preserve">Used Motorcycles Department - Document Fee Income  </t>
  </si>
  <si>
    <t>603A</t>
  </si>
  <si>
    <t>612A</t>
  </si>
  <si>
    <t>626A</t>
  </si>
  <si>
    <t>600A</t>
  </si>
  <si>
    <t>614A</t>
  </si>
  <si>
    <t>615A</t>
  </si>
  <si>
    <t>620A</t>
  </si>
  <si>
    <t>693A</t>
  </si>
  <si>
    <t>694A</t>
  </si>
  <si>
    <t>695A</t>
  </si>
  <si>
    <t>696A</t>
  </si>
  <si>
    <t xml:space="preserve">New Motorcycles Department - Document Fee Income  </t>
  </si>
  <si>
    <t>630A</t>
  </si>
  <si>
    <t>630B</t>
  </si>
  <si>
    <t>630E</t>
  </si>
  <si>
    <t>Used Motorcycles Department - Reconditioning - BMW</t>
  </si>
  <si>
    <t>630C</t>
  </si>
  <si>
    <t>Used Motorcycles Department - Reconditioning - Other</t>
  </si>
  <si>
    <t>Used Motorcycles Department - Inventory Adjustments</t>
  </si>
  <si>
    <t>693B</t>
  </si>
  <si>
    <t>694B</t>
  </si>
  <si>
    <t>695B</t>
  </si>
  <si>
    <t>696B</t>
  </si>
  <si>
    <t xml:space="preserve">Service Department - Customer Mechanical Labor - BMW  </t>
  </si>
  <si>
    <t xml:space="preserve">Service Department - Warranty Claims - BMW  </t>
  </si>
  <si>
    <t xml:space="preserve">Service Department - Warranty Claims - BMW Authority  </t>
  </si>
  <si>
    <t xml:space="preserve">Service Department - Internal Labor - BMW  </t>
  </si>
  <si>
    <t xml:space="preserve">Service Department - Sublet Repairs - BMW  </t>
  </si>
  <si>
    <t xml:space="preserve">Service Department - Customer Mechanical Labor - Other  </t>
  </si>
  <si>
    <t xml:space="preserve">Service Department - Warranty Claims - Other  </t>
  </si>
  <si>
    <t xml:space="preserve">Service Department - Internal Labor - Other  </t>
  </si>
  <si>
    <t xml:space="preserve">Service Department - Sublet Repairs - Other  </t>
  </si>
  <si>
    <t xml:space="preserve">Parts Department - Parts Customer RO - BMW  </t>
  </si>
  <si>
    <t xml:space="preserve">Parts Department - Parts Warranty - BMW  </t>
  </si>
  <si>
    <t xml:space="preserve">Parts Department - Parts Internal - BMW  </t>
  </si>
  <si>
    <t xml:space="preserve">Parts Department - Parts Counter Retail - BMW  </t>
  </si>
  <si>
    <t xml:space="preserve">Parts Department - Parts Wholesale - BMW  </t>
  </si>
  <si>
    <t xml:space="preserve">Parts Department - Parts Customer RO - Other  </t>
  </si>
  <si>
    <t xml:space="preserve">Parts Department - Parts Warranty - Other  </t>
  </si>
  <si>
    <t xml:space="preserve">Parts Department - Parts Internal - Other  </t>
  </si>
  <si>
    <t xml:space="preserve">Parts Department - Parts Counter Retail - Other  </t>
  </si>
  <si>
    <t xml:space="preserve">Parts Department - Parts Wholesale - Other  </t>
  </si>
  <si>
    <t xml:space="preserve">Parts Department - Tires Customer RO  </t>
  </si>
  <si>
    <t xml:space="preserve">Parts Department - Tires Counter RO  </t>
  </si>
  <si>
    <t xml:space="preserve">Parts Department - Tires Wholesale  </t>
  </si>
  <si>
    <t>Parts Department - Parts Sales Gas, Oil &amp; Grease</t>
  </si>
  <si>
    <t xml:space="preserve">Accessories Department - Accessory Customer RO - BMW  </t>
  </si>
  <si>
    <t xml:space="preserve">Accessories Department - Accessory Warranty - BMW  </t>
  </si>
  <si>
    <t xml:space="preserve">Accessories Department - Accessory Internal - BMW  </t>
  </si>
  <si>
    <t xml:space="preserve">Accessories Department - Accessory Counter Retail - BMW  </t>
  </si>
  <si>
    <t xml:space="preserve">Accessories Department - Accessory Wholesale - BMW  </t>
  </si>
  <si>
    <t xml:space="preserve">Accessories Department - Accessory Customer RO - Other  </t>
  </si>
  <si>
    <t xml:space="preserve">Accessories Department - Accessory Warranty - Other  </t>
  </si>
  <si>
    <t xml:space="preserve">Accessories Department - Accessory Internal - Other  </t>
  </si>
  <si>
    <t xml:space="preserve">Accessories Department - Accessory Counter Retail - Other  </t>
  </si>
  <si>
    <t xml:space="preserve">Accessories Department - Accessory Wholesale - Other  </t>
  </si>
  <si>
    <t xml:space="preserve">Apparel Department - BMW Rider's Apparel Counter Retail  </t>
  </si>
  <si>
    <t>Apparel Department - BMW Rider's Apparel Wholesale</t>
  </si>
  <si>
    <t xml:space="preserve">Apparel Department - BMW Rider's Apparel Warranty  </t>
  </si>
  <si>
    <t xml:space="preserve">Apparel Department - BMW Rider's Apparel Internal  </t>
  </si>
  <si>
    <t xml:space="preserve">Apparel Department - Apparel Counter Retail - Other  </t>
  </si>
  <si>
    <t xml:space="preserve">Apparel Department - Apparel Wholesale - Other  </t>
  </si>
  <si>
    <t xml:space="preserve">Apparel Department - Apparel Warranty - Other  </t>
  </si>
  <si>
    <t xml:space="preserve">Apparel Department - Apparel Internal - Other  </t>
  </si>
  <si>
    <t>650A</t>
  </si>
  <si>
    <t>654A</t>
  </si>
  <si>
    <t>657A</t>
  </si>
  <si>
    <t>655A</t>
  </si>
  <si>
    <t>656A</t>
  </si>
  <si>
    <t>650B</t>
  </si>
  <si>
    <t>654B</t>
  </si>
  <si>
    <t>655B</t>
  </si>
  <si>
    <t>656B</t>
  </si>
  <si>
    <t>Service Department - Unapplied Labor</t>
  </si>
  <si>
    <t>660A</t>
  </si>
  <si>
    <t>664A</t>
  </si>
  <si>
    <t>665A</t>
  </si>
  <si>
    <t>666A</t>
  </si>
  <si>
    <t>667A</t>
  </si>
  <si>
    <t>660B</t>
  </si>
  <si>
    <t>664B</t>
  </si>
  <si>
    <t>665B</t>
  </si>
  <si>
    <t>666B</t>
  </si>
  <si>
    <t>667B</t>
  </si>
  <si>
    <t>668B</t>
  </si>
  <si>
    <t>669B</t>
  </si>
  <si>
    <t>670B</t>
  </si>
  <si>
    <t>681A</t>
  </si>
  <si>
    <t>684A</t>
  </si>
  <si>
    <t>685A</t>
  </si>
  <si>
    <t>686A</t>
  </si>
  <si>
    <t>687A</t>
  </si>
  <si>
    <t>681B</t>
  </si>
  <si>
    <t>684B</t>
  </si>
  <si>
    <t>685B</t>
  </si>
  <si>
    <t>686B</t>
  </si>
  <si>
    <t>687B</t>
  </si>
  <si>
    <t>Accessories Department - Parts &amp; Accessory Inventory Adj.</t>
  </si>
  <si>
    <t>686C</t>
  </si>
  <si>
    <t>689C</t>
  </si>
  <si>
    <t>690C</t>
  </si>
  <si>
    <t>691C</t>
  </si>
  <si>
    <t>692C</t>
  </si>
  <si>
    <t>693C</t>
  </si>
  <si>
    <t>694C</t>
  </si>
  <si>
    <t>695C</t>
  </si>
  <si>
    <t>Apparel Department - Apparel Inventory Adjustments</t>
  </si>
  <si>
    <t>Acct 1</t>
  </si>
  <si>
    <t>Acct 2</t>
  </si>
  <si>
    <t>Acct 3</t>
  </si>
  <si>
    <t>Acct 4</t>
  </si>
  <si>
    <t>Acct 5</t>
  </si>
  <si>
    <t>Acct 6</t>
  </si>
  <si>
    <t>Acct 7</t>
  </si>
  <si>
    <t>Acct 8</t>
  </si>
  <si>
    <t>Acct 9</t>
  </si>
  <si>
    <t>Acct 10</t>
  </si>
  <si>
    <t>Acct 11</t>
  </si>
  <si>
    <t>Acct 12</t>
  </si>
  <si>
    <t>Acct 13</t>
  </si>
  <si>
    <t>Acct 14</t>
  </si>
  <si>
    <t>Acct 15</t>
  </si>
  <si>
    <t>Acct 16</t>
  </si>
  <si>
    <t>Acct 17</t>
  </si>
  <si>
    <t>Acct 18</t>
  </si>
  <si>
    <t>Acct 19</t>
  </si>
  <si>
    <t>Acct 20</t>
  </si>
  <si>
    <t>Acct 21</t>
  </si>
  <si>
    <t>Acct 22</t>
  </si>
  <si>
    <t>Acct 23</t>
  </si>
  <si>
    <t>Acct 24</t>
  </si>
  <si>
    <t>Acct 25</t>
  </si>
  <si>
    <t>Acct 26</t>
  </si>
  <si>
    <t>Acct 27</t>
  </si>
  <si>
    <t>Acct 28</t>
  </si>
  <si>
    <t>Acct 29</t>
  </si>
  <si>
    <t>Acct 30</t>
  </si>
  <si>
    <t>Acct 31</t>
  </si>
  <si>
    <t>Acct 32</t>
  </si>
  <si>
    <t>Acct 33</t>
  </si>
  <si>
    <t>Acct 34</t>
  </si>
  <si>
    <t>Acct 35</t>
  </si>
  <si>
    <t>Acct 36</t>
  </si>
  <si>
    <t>Acct 37</t>
  </si>
  <si>
    <t>Acct 38</t>
  </si>
  <si>
    <t>Acct 39</t>
  </si>
  <si>
    <t>Acct 40</t>
  </si>
  <si>
    <t>Acct 41</t>
  </si>
  <si>
    <t>Acct 42</t>
  </si>
  <si>
    <t>Acct 43</t>
  </si>
  <si>
    <t>Acct 44</t>
  </si>
  <si>
    <t>Acct 45</t>
  </si>
  <si>
    <t>Acct 46</t>
  </si>
  <si>
    <t>Acct 47</t>
  </si>
  <si>
    <t>Acct 48</t>
  </si>
  <si>
    <t>Acct 49</t>
  </si>
  <si>
    <t>Acct 50</t>
  </si>
  <si>
    <t>Sum</t>
  </si>
  <si>
    <t>Map Row</t>
  </si>
  <si>
    <t>GP</t>
  </si>
  <si>
    <t>BMW Cruiser</t>
  </si>
  <si>
    <t>New Motorcycles Department - BMW Cruiser</t>
  </si>
  <si>
    <t>Used Motorcycles Department - BMW Cruiser</t>
  </si>
  <si>
    <t>6. Fields marked gray are not flagged when uploaded, but can be added manually if desired.</t>
  </si>
  <si>
    <t>7. Page 1 fields marked orange pull counts as of the current date, not the selected report date.  They can be manually updated if desired.</t>
  </si>
  <si>
    <t>8. Contact The Accounting Guys at 385-200-1040 for additional help.</t>
  </si>
  <si>
    <t>Contact The Accounting Guys at 385-200-1040 if you need assistance with this spreadsheet.</t>
  </si>
  <si>
    <t>TOTAL ALL DEPARTMENTS (P4 Lns 19 &amp; 42, P5 Ln. 61)</t>
  </si>
  <si>
    <t>BMW "R" - Boxer Engine</t>
  </si>
  <si>
    <t>BMW "K" - Six-cylinder Engine, includes Bagger</t>
  </si>
  <si>
    <t>BMW "G" - Single Cylinder Engine</t>
  </si>
  <si>
    <t>BMW "F" -  Two-cylinder Engine</t>
  </si>
  <si>
    <t>BMW "S" - Four-cylinder Engine</t>
  </si>
  <si>
    <t>BMW "C" - Scooter</t>
  </si>
  <si>
    <t>BMW Cruiser - R18</t>
  </si>
  <si>
    <t>Sub-Total BMW (Lines 21 - 29)</t>
  </si>
  <si>
    <t>Sub-Total Other (Lines 31, 32)</t>
  </si>
  <si>
    <t>Total Used Motorcycles (Lines 30, 33-35)</t>
  </si>
  <si>
    <t>Total F&amp;I (Lines 37 - 40)</t>
  </si>
  <si>
    <t>TOTAL USED M/C DEPARTMENT (Lines 36 &amp; 41, Units - Line 36)</t>
  </si>
  <si>
    <t>Sub-Total BMW (Lines 1-8)</t>
  </si>
  <si>
    <t>Sub-Total Other (Lines 10,11)</t>
  </si>
  <si>
    <t>Total New Motorcycles (Lines 9, 12)</t>
  </si>
  <si>
    <t>Total F&amp;I (Lines 14-17)</t>
  </si>
  <si>
    <t>TOTAL NEW M/C DEPARTMENT (Lines 13 &amp; 18, Units - Line 13)</t>
  </si>
  <si>
    <t>Month</t>
  </si>
  <si>
    <t>Year</t>
  </si>
  <si>
    <t>Units</t>
  </si>
  <si>
    <t xml:space="preserve">Sales </t>
  </si>
  <si>
    <t>Gross Profit</t>
  </si>
  <si>
    <t>BMW R</t>
  </si>
  <si>
    <t>BMW K</t>
  </si>
  <si>
    <t>BMW G</t>
  </si>
  <si>
    <t>BMW F</t>
  </si>
  <si>
    <t>BMW S</t>
  </si>
  <si>
    <t>BMW C</t>
  </si>
  <si>
    <t>Authority</t>
  </si>
  <si>
    <t>Cruiser</t>
  </si>
  <si>
    <t>Total From Map</t>
  </si>
  <si>
    <t>Remainder</t>
  </si>
  <si>
    <t xml:space="preserve">BMW R </t>
  </si>
  <si>
    <t>All</t>
  </si>
  <si>
    <t>BMW R +</t>
  </si>
  <si>
    <t>BMW Motorrad USA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</si>
</sst>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0.00;[Red]0.00"/>
    <numFmt numFmtId="166" formatCode="0;[Red]0"/>
    <numFmt numFmtId="167" formatCode="#,##0;[Red]\-#,##0"/>
    <numFmt numFmtId="168" formatCode="#,###.0;[Red]\-#,###.0"/>
    <numFmt numFmtId="169" formatCode="0.0"/>
    <numFmt numFmtId="170" formatCode="#,##0.0;[Red]\-#,##0.0"/>
    <numFmt numFmtId="171" formatCode="#,###.00;[Red]\-#,###.00"/>
    <numFmt numFmtId="172" formatCode="_(* #,##0.0000_);_(* \(#,##0.0000\);_(* &quot;-&quot;??_);_(@_)"/>
    <numFmt numFmtId="173" formatCode="_(* #,##0_);_(* \(#,##0\);_(* &quot;-&quot;??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6"/>
      <name val="Arial"/>
      <family val="2"/>
    </font>
    <font>
      <sz val="8"/>
      <color indexed="8"/>
      <name val="Courier New"/>
      <family val="3"/>
    </font>
    <font>
      <b/>
      <sz val="8"/>
      <color indexed="9"/>
      <name val="Arial"/>
      <family val="2"/>
    </font>
    <font>
      <sz val="6"/>
      <color indexed="8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sz val="8"/>
      <name val="Courier New"/>
      <family val="3"/>
    </font>
    <font>
      <b/>
      <sz val="8"/>
      <name val="Courier New"/>
      <family val="3"/>
    </font>
    <font>
      <sz val="8"/>
      <color indexed="10"/>
      <name val="Courier New"/>
      <family val="3"/>
    </font>
    <font>
      <b/>
      <sz val="7"/>
      <name val="Arial"/>
      <family val="2"/>
    </font>
    <font>
      <b/>
      <sz val="6"/>
      <color indexed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sz val="9"/>
      <name val="Arial"/>
      <family val="2"/>
    </font>
    <font>
      <sz val="9"/>
      <color indexed="8"/>
      <name val="Courier New"/>
      <family val="3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ourier New"/>
      <family val="3"/>
    </font>
    <font>
      <b/>
      <sz val="9"/>
      <name val="Courier New"/>
      <family val="3"/>
    </font>
    <font>
      <sz val="9"/>
      <color indexed="10"/>
      <name val="Courier New"/>
      <family val="3"/>
    </font>
    <font>
      <sz val="9"/>
      <color rgb="FFFF0000"/>
      <name val="Arial"/>
      <family val="2"/>
    </font>
    <font>
      <b/>
      <sz val="9"/>
      <name val="Arial"/>
      <family val="2"/>
    </font>
    <font>
      <vertAlign val="superscript"/>
      <sz val="9"/>
      <color indexed="8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color indexed="8"/>
      <name val="Arial"/>
      <family val="2"/>
    </font>
    <font>
      <u/>
      <sz val="10"/>
      <color indexed="8"/>
      <name val="Arial"/>
      <family val="2"/>
    </font>
    <font>
      <u val="double"/>
      <sz val="10"/>
      <color indexed="8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b/>
      <sz val="8"/>
      <color indexed="8"/>
      <name val="Courier New"/>
      <family val="3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ourier New"/>
      <family val="3"/>
    </font>
    <font>
      <sz val="8"/>
      <color rgb="FF000000"/>
      <name val="Courier New"/>
      <family val="3"/>
    </font>
    <font>
      <sz val="8"/>
      <color rgb="FFFF0000"/>
      <name val="Courier New"/>
      <family val="3"/>
    </font>
    <font>
      <sz val="6"/>
      <color rgb="FFFFFFFF"/>
      <name val="Arial"/>
      <family val="2"/>
    </font>
    <font>
      <b/>
      <sz val="12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9"/>
      <color indexed="81"/>
      <name val="Tahoma"/>
      <family val="2"/>
    </font>
    <font>
      <sz val="9"/>
      <color rgb="FFFF0000"/>
      <name val="Courier New"/>
      <family val="3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31"/>
      </patternFill>
    </fill>
    <fill>
      <patternFill patternType="lightUp">
        <bgColor indexed="8"/>
      </patternFill>
    </fill>
    <fill>
      <patternFill patternType="solid">
        <fgColor indexed="47"/>
        <bgColor indexed="64"/>
      </patternFill>
    </fill>
    <fill>
      <patternFill patternType="lightDown">
        <fgColor indexed="31"/>
        <bgColor indexed="47"/>
      </patternFill>
    </fill>
    <fill>
      <patternFill patternType="solid">
        <fgColor rgb="FF000000"/>
        <bgColor rgb="FF000000"/>
      </patternFill>
    </fill>
    <fill>
      <patternFill patternType="lightUp">
        <fgColor rgb="FF000000"/>
        <bgColor rgb="FF000000"/>
      </patternFill>
    </fill>
    <fill>
      <patternFill patternType="lightDown">
        <fgColor rgb="FFC0C0FF"/>
        <bgColor rgb="FFFFFFFF"/>
      </patternFill>
    </fill>
    <fill>
      <patternFill patternType="lightDown">
        <fgColor rgb="FFC0C0FF"/>
        <bgColor rgb="FFE3E3E3"/>
      </patternFill>
    </fill>
    <fill>
      <patternFill patternType="solid">
        <fgColor rgb="FFE3E3E3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00FF"/>
      </patternFill>
    </fill>
    <fill>
      <patternFill patternType="solid">
        <fgColor rgb="FF000000"/>
        <bgColor rgb="FFFFFFFF"/>
      </patternFill>
    </fill>
    <fill>
      <patternFill patternType="solid">
        <fgColor indexed="8"/>
        <bgColor indexed="27"/>
      </patternFill>
    </fill>
    <fill>
      <patternFill patternType="solid">
        <fgColor indexed="9"/>
        <bgColor indexed="55"/>
      </patternFill>
    </fill>
    <fill>
      <patternFill patternType="solid">
        <fgColor indexed="9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/>
    <xf numFmtId="0" fontId="39" fillId="0" borderId="0"/>
    <xf numFmtId="43" fontId="1" fillId="0" borderId="0" applyFont="0" applyFill="0" applyBorder="0" applyAlignment="0" applyProtection="0"/>
  </cellStyleXfs>
  <cellXfs count="9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Continuous"/>
    </xf>
    <xf numFmtId="49" fontId="8" fillId="0" borderId="5" xfId="0" applyNumberFormat="1" applyFont="1" applyBorder="1"/>
    <xf numFmtId="49" fontId="8" fillId="0" borderId="0" xfId="0" applyNumberFormat="1" applyFont="1"/>
    <xf numFmtId="49" fontId="12" fillId="0" borderId="5" xfId="0" applyNumberFormat="1" applyFont="1" applyBorder="1"/>
    <xf numFmtId="49" fontId="12" fillId="0" borderId="0" xfId="0" applyNumberFormat="1" applyFont="1"/>
    <xf numFmtId="49" fontId="7" fillId="0" borderId="0" xfId="0" applyNumberFormat="1" applyFont="1"/>
    <xf numFmtId="49" fontId="11" fillId="3" borderId="0" xfId="0" applyNumberFormat="1" applyFont="1" applyFill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49" fontId="4" fillId="0" borderId="8" xfId="0" applyNumberFormat="1" applyFont="1" applyBorder="1"/>
    <xf numFmtId="49" fontId="4" fillId="0" borderId="8" xfId="0" applyNumberFormat="1" applyFont="1" applyBorder="1" applyAlignment="1">
      <alignment horizontal="centerContinuous"/>
    </xf>
    <xf numFmtId="49" fontId="4" fillId="2" borderId="8" xfId="0" applyNumberFormat="1" applyFont="1" applyFill="1" applyBorder="1" applyAlignment="1">
      <alignment horizontal="centerContinuous"/>
    </xf>
    <xf numFmtId="0" fontId="8" fillId="0" borderId="0" xfId="0" applyFont="1"/>
    <xf numFmtId="49" fontId="4" fillId="2" borderId="33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49" fontId="23" fillId="0" borderId="2" xfId="0" applyNumberFormat="1" applyFont="1" applyBorder="1"/>
    <xf numFmtId="49" fontId="23" fillId="0" borderId="3" xfId="0" applyNumberFormat="1" applyFont="1" applyBorder="1"/>
    <xf numFmtId="49" fontId="25" fillId="0" borderId="0" xfId="0" applyNumberFormat="1" applyFont="1" applyAlignment="1">
      <alignment horizontal="right"/>
    </xf>
    <xf numFmtId="49" fontId="23" fillId="0" borderId="4" xfId="0" applyNumberFormat="1" applyFont="1" applyBorder="1"/>
    <xf numFmtId="49" fontId="23" fillId="0" borderId="5" xfId="0" applyNumberFormat="1" applyFont="1" applyBorder="1"/>
    <xf numFmtId="49" fontId="23" fillId="0" borderId="0" xfId="0" applyNumberFormat="1" applyFont="1"/>
    <xf numFmtId="49" fontId="23" fillId="0" borderId="6" xfId="0" applyNumberFormat="1" applyFont="1" applyBorder="1"/>
    <xf numFmtId="49" fontId="26" fillId="2" borderId="9" xfId="0" applyNumberFormat="1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/>
    <xf numFmtId="49" fontId="27" fillId="0" borderId="1" xfId="0" applyNumberFormat="1" applyFont="1" applyBorder="1"/>
    <xf numFmtId="49" fontId="25" fillId="0" borderId="1" xfId="0" applyNumberFormat="1" applyFont="1" applyBorder="1"/>
    <xf numFmtId="49" fontId="25" fillId="3" borderId="1" xfId="0" applyNumberFormat="1" applyFont="1" applyFill="1" applyBorder="1" applyAlignment="1">
      <alignment horizontal="center"/>
    </xf>
    <xf numFmtId="49" fontId="25" fillId="2" borderId="15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49" fontId="28" fillId="2" borderId="16" xfId="0" applyNumberFormat="1" applyFont="1" applyFill="1" applyBorder="1" applyAlignment="1">
      <alignment horizontal="center"/>
    </xf>
    <xf numFmtId="49" fontId="25" fillId="0" borderId="17" xfId="0" applyNumberFormat="1" applyFont="1" applyBorder="1" applyAlignment="1">
      <alignment horizontal="center"/>
    </xf>
    <xf numFmtId="49" fontId="25" fillId="0" borderId="0" xfId="0" applyNumberFormat="1" applyFont="1"/>
    <xf numFmtId="49" fontId="25" fillId="0" borderId="7" xfId="0" applyNumberFormat="1" applyFont="1" applyBorder="1" applyAlignment="1">
      <alignment horizontal="left"/>
    </xf>
    <xf numFmtId="49" fontId="25" fillId="0" borderId="8" xfId="0" applyNumberFormat="1" applyFont="1" applyBorder="1"/>
    <xf numFmtId="49" fontId="25" fillId="0" borderId="8" xfId="0" applyNumberFormat="1" applyFont="1" applyBorder="1" applyAlignment="1">
      <alignment horizontal="left"/>
    </xf>
    <xf numFmtId="49" fontId="25" fillId="0" borderId="8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49" fontId="25" fillId="0" borderId="8" xfId="0" applyNumberFormat="1" applyFont="1" applyBorder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49" fontId="27" fillId="0" borderId="8" xfId="0" applyNumberFormat="1" applyFont="1" applyBorder="1" applyAlignment="1">
      <alignment horizontal="left"/>
    </xf>
    <xf numFmtId="49" fontId="27" fillId="0" borderId="2" xfId="0" applyNumberFormat="1" applyFont="1" applyBorder="1"/>
    <xf numFmtId="49" fontId="27" fillId="0" borderId="3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Alignment="1">
      <alignment horizontal="left"/>
    </xf>
    <xf numFmtId="49" fontId="25" fillId="0" borderId="12" xfId="0" applyNumberFormat="1" applyFont="1" applyBorder="1" applyAlignment="1">
      <alignment horizontal="center"/>
    </xf>
    <xf numFmtId="49" fontId="25" fillId="6" borderId="7" xfId="0" applyNumberFormat="1" applyFont="1" applyFill="1" applyBorder="1"/>
    <xf numFmtId="49" fontId="25" fillId="6" borderId="8" xfId="0" applyNumberFormat="1" applyFont="1" applyFill="1" applyBorder="1"/>
    <xf numFmtId="49" fontId="25" fillId="6" borderId="8" xfId="0" applyNumberFormat="1" applyFont="1" applyFill="1" applyBorder="1" applyAlignment="1">
      <alignment horizontal="center" vertical="center"/>
    </xf>
    <xf numFmtId="49" fontId="25" fillId="6" borderId="8" xfId="0" applyNumberFormat="1" applyFont="1" applyFill="1" applyBorder="1" applyAlignment="1">
      <alignment horizontal="center"/>
    </xf>
    <xf numFmtId="49" fontId="27" fillId="0" borderId="7" xfId="0" applyNumberFormat="1" applyFont="1" applyBorder="1" applyAlignment="1">
      <alignment horizontal="left"/>
    </xf>
    <xf numFmtId="38" fontId="25" fillId="2" borderId="1" xfId="0" applyNumberFormat="1" applyFont="1" applyFill="1" applyBorder="1" applyAlignment="1">
      <alignment horizontal="right"/>
    </xf>
    <xf numFmtId="49" fontId="27" fillId="0" borderId="8" xfId="0" applyNumberFormat="1" applyFont="1" applyBorder="1"/>
    <xf numFmtId="49" fontId="27" fillId="0" borderId="17" xfId="0" applyNumberFormat="1" applyFont="1" applyBorder="1"/>
    <xf numFmtId="49" fontId="25" fillId="3" borderId="1" xfId="0" applyNumberFormat="1" applyFont="1" applyFill="1" applyBorder="1"/>
    <xf numFmtId="38" fontId="25" fillId="6" borderId="22" xfId="0" applyNumberFormat="1" applyFont="1" applyFill="1" applyBorder="1" applyAlignment="1">
      <alignment horizontal="right"/>
    </xf>
    <xf numFmtId="49" fontId="25" fillId="0" borderId="1" xfId="0" applyNumberFormat="1" applyFont="1" applyBorder="1" applyAlignment="1">
      <alignment horizontal="left"/>
    </xf>
    <xf numFmtId="49" fontId="27" fillId="0" borderId="0" xfId="0" applyNumberFormat="1" applyFont="1"/>
    <xf numFmtId="49" fontId="27" fillId="0" borderId="5" xfId="0" applyNumberFormat="1" applyFont="1" applyBorder="1"/>
    <xf numFmtId="49" fontId="25" fillId="6" borderId="8" xfId="0" applyNumberFormat="1" applyFont="1" applyFill="1" applyBorder="1" applyAlignment="1">
      <alignment horizontal="left"/>
    </xf>
    <xf numFmtId="38" fontId="25" fillId="6" borderId="8" xfId="0" applyNumberFormat="1" applyFont="1" applyFill="1" applyBorder="1" applyAlignment="1">
      <alignment horizontal="right"/>
    </xf>
    <xf numFmtId="38" fontId="25" fillId="6" borderId="12" xfId="0" applyNumberFormat="1" applyFont="1" applyFill="1" applyBorder="1" applyAlignment="1">
      <alignment horizontal="right"/>
    </xf>
    <xf numFmtId="49" fontId="25" fillId="2" borderId="18" xfId="0" applyNumberFormat="1" applyFont="1" applyFill="1" applyBorder="1" applyAlignment="1">
      <alignment horizontal="left"/>
    </xf>
    <xf numFmtId="49" fontId="25" fillId="2" borderId="20" xfId="0" applyNumberFormat="1" applyFont="1" applyFill="1" applyBorder="1" applyAlignment="1">
      <alignment horizontal="left"/>
    </xf>
    <xf numFmtId="38" fontId="25" fillId="2" borderId="0" xfId="0" applyNumberFormat="1" applyFont="1" applyFill="1" applyAlignment="1">
      <alignment horizontal="right"/>
    </xf>
    <xf numFmtId="38" fontId="25" fillId="2" borderId="7" xfId="0" applyNumberFormat="1" applyFont="1" applyFill="1" applyBorder="1" applyAlignment="1">
      <alignment horizontal="right"/>
    </xf>
    <xf numFmtId="49" fontId="27" fillId="0" borderId="7" xfId="0" applyNumberFormat="1" applyFont="1" applyBorder="1"/>
    <xf numFmtId="38" fontId="25" fillId="2" borderId="16" xfId="0" applyNumberFormat="1" applyFont="1" applyFill="1" applyBorder="1" applyAlignment="1">
      <alignment horizontal="right"/>
    </xf>
    <xf numFmtId="38" fontId="25" fillId="2" borderId="17" xfId="0" applyNumberFormat="1" applyFont="1" applyFill="1" applyBorder="1" applyAlignment="1">
      <alignment horizontal="right"/>
    </xf>
    <xf numFmtId="49" fontId="25" fillId="0" borderId="15" xfId="0" applyNumberFormat="1" applyFont="1" applyBorder="1" applyAlignment="1">
      <alignment horizontal="left"/>
    </xf>
    <xf numFmtId="49" fontId="25" fillId="0" borderId="1" xfId="0" applyNumberFormat="1" applyFont="1" applyBorder="1" applyAlignment="1">
      <alignment horizontal="right"/>
    </xf>
    <xf numFmtId="49" fontId="25" fillId="0" borderId="15" xfId="0" applyNumberFormat="1" applyFont="1" applyBorder="1"/>
    <xf numFmtId="49" fontId="33" fillId="0" borderId="7" xfId="0" applyNumberFormat="1" applyFont="1" applyBorder="1"/>
    <xf numFmtId="165" fontId="25" fillId="0" borderId="8" xfId="0" applyNumberFormat="1" applyFont="1" applyBorder="1" applyAlignment="1">
      <alignment horizontal="center" vertical="center"/>
    </xf>
    <xf numFmtId="165" fontId="25" fillId="0" borderId="8" xfId="0" quotePrefix="1" applyNumberFormat="1" applyFont="1" applyBorder="1" applyAlignment="1">
      <alignment horizontal="left"/>
    </xf>
    <xf numFmtId="1" fontId="25" fillId="2" borderId="7" xfId="0" applyNumberFormat="1" applyFont="1" applyFill="1" applyBorder="1" applyAlignment="1">
      <alignment horizontal="left"/>
    </xf>
    <xf numFmtId="1" fontId="25" fillId="2" borderId="8" xfId="0" applyNumberFormat="1" applyFont="1" applyFill="1" applyBorder="1" applyAlignment="1">
      <alignment horizontal="right"/>
    </xf>
    <xf numFmtId="49" fontId="27" fillId="0" borderId="25" xfId="0" applyNumberFormat="1" applyFont="1" applyBorder="1"/>
    <xf numFmtId="49" fontId="25" fillId="0" borderId="26" xfId="0" applyNumberFormat="1" applyFont="1" applyBorder="1" applyAlignment="1">
      <alignment horizontal="left"/>
    </xf>
    <xf numFmtId="165" fontId="25" fillId="0" borderId="26" xfId="0" applyNumberFormat="1" applyFont="1" applyBorder="1" applyAlignment="1">
      <alignment horizontal="center" vertical="center"/>
    </xf>
    <xf numFmtId="165" fontId="25" fillId="0" borderId="8" xfId="0" applyNumberFormat="1" applyFont="1" applyBorder="1"/>
    <xf numFmtId="49" fontId="33" fillId="0" borderId="7" xfId="0" applyNumberFormat="1" applyFont="1" applyBorder="1" applyAlignment="1">
      <alignment horizontal="left"/>
    </xf>
    <xf numFmtId="49" fontId="25" fillId="0" borderId="8" xfId="0" applyNumberFormat="1" applyFont="1" applyBorder="1" applyAlignment="1">
      <alignment horizontal="centerContinuous"/>
    </xf>
    <xf numFmtId="49" fontId="25" fillId="0" borderId="1" xfId="0" applyNumberFormat="1" applyFont="1" applyBorder="1" applyAlignment="1">
      <alignment horizontal="justify" vertical="justify"/>
    </xf>
    <xf numFmtId="49" fontId="25" fillId="0" borderId="1" xfId="0" applyNumberFormat="1" applyFont="1" applyBorder="1" applyAlignment="1">
      <alignment horizontal="center" vertical="center"/>
    </xf>
    <xf numFmtId="49" fontId="25" fillId="2" borderId="7" xfId="0" quotePrefix="1" applyNumberFormat="1" applyFont="1" applyFill="1" applyBorder="1" applyAlignment="1">
      <alignment horizontal="left"/>
    </xf>
    <xf numFmtId="49" fontId="25" fillId="2" borderId="8" xfId="0" applyNumberFormat="1" applyFont="1" applyFill="1" applyBorder="1"/>
    <xf numFmtId="49" fontId="25" fillId="2" borderId="8" xfId="0" applyNumberFormat="1" applyFont="1" applyFill="1" applyBorder="1" applyAlignment="1">
      <alignment horizontal="center" vertical="center"/>
    </xf>
    <xf numFmtId="49" fontId="25" fillId="2" borderId="12" xfId="0" applyNumberFormat="1" applyFont="1" applyFill="1" applyBorder="1" applyAlignment="1">
      <alignment horizontal="center"/>
    </xf>
    <xf numFmtId="38" fontId="25" fillId="6" borderId="5" xfId="0" applyNumberFormat="1" applyFont="1" applyFill="1" applyBorder="1" applyAlignment="1">
      <alignment horizontal="right"/>
    </xf>
    <xf numFmtId="49" fontId="25" fillId="0" borderId="1" xfId="0" applyNumberFormat="1" applyFont="1" applyBorder="1" applyAlignment="1">
      <alignment horizontal="centerContinuous"/>
    </xf>
    <xf numFmtId="49" fontId="23" fillId="0" borderId="7" xfId="0" applyNumberFormat="1" applyFont="1" applyBorder="1" applyAlignment="1">
      <alignment horizontal="left"/>
    </xf>
    <xf numFmtId="49" fontId="25" fillId="0" borderId="1" xfId="0" applyNumberFormat="1" applyFont="1" applyBorder="1" applyAlignment="1">
      <alignment horizontal="right" vertical="center"/>
    </xf>
    <xf numFmtId="49" fontId="25" fillId="0" borderId="1" xfId="0" applyNumberFormat="1" applyFont="1" applyBorder="1" applyAlignment="1">
      <alignment horizontal="centerContinuous" vertical="center"/>
    </xf>
    <xf numFmtId="49" fontId="25" fillId="6" borderId="7" xfId="0" applyNumberFormat="1" applyFont="1" applyFill="1" applyBorder="1" applyAlignment="1">
      <alignment horizontal="center" vertical="center"/>
    </xf>
    <xf numFmtId="49" fontId="27" fillId="3" borderId="8" xfId="0" applyNumberFormat="1" applyFont="1" applyFill="1" applyBorder="1"/>
    <xf numFmtId="49" fontId="25" fillId="2" borderId="8" xfId="0" applyNumberFormat="1" applyFont="1" applyFill="1" applyBorder="1" applyAlignment="1">
      <alignment horizontal="center"/>
    </xf>
    <xf numFmtId="49" fontId="25" fillId="3" borderId="1" xfId="0" applyNumberFormat="1" applyFont="1" applyFill="1" applyBorder="1" applyAlignment="1">
      <alignment horizontal="centerContinuous"/>
    </xf>
    <xf numFmtId="49" fontId="25" fillId="3" borderId="1" xfId="0" applyNumberFormat="1" applyFont="1" applyFill="1" applyBorder="1" applyAlignment="1">
      <alignment horizontal="left"/>
    </xf>
    <xf numFmtId="49" fontId="25" fillId="0" borderId="17" xfId="0" applyNumberFormat="1" applyFont="1" applyBorder="1"/>
    <xf numFmtId="49" fontId="25" fillId="3" borderId="1" xfId="0" applyNumberFormat="1" applyFont="1" applyFill="1" applyBorder="1" applyAlignment="1">
      <alignment horizontal="right" vertical="center"/>
    </xf>
    <xf numFmtId="49" fontId="25" fillId="3" borderId="1" xfId="0" applyNumberFormat="1" applyFont="1" applyFill="1" applyBorder="1" applyAlignment="1">
      <alignment horizontal="left" vertical="center"/>
    </xf>
    <xf numFmtId="49" fontId="25" fillId="3" borderId="0" xfId="0" applyNumberFormat="1" applyFont="1" applyFill="1"/>
    <xf numFmtId="49" fontId="25" fillId="3" borderId="0" xfId="0" applyNumberFormat="1" applyFont="1" applyFill="1" applyAlignment="1">
      <alignment horizontal="center"/>
    </xf>
    <xf numFmtId="49" fontId="25" fillId="3" borderId="0" xfId="0" applyNumberFormat="1" applyFont="1" applyFill="1" applyAlignment="1">
      <alignment horizontal="right" vertical="center"/>
    </xf>
    <xf numFmtId="49" fontId="25" fillId="3" borderId="0" xfId="0" applyNumberFormat="1" applyFont="1" applyFill="1" applyAlignment="1">
      <alignment horizontal="left" vertical="center"/>
    </xf>
    <xf numFmtId="49" fontId="25" fillId="6" borderId="17" xfId="0" applyNumberFormat="1" applyFont="1" applyFill="1" applyBorder="1" applyAlignment="1">
      <alignment horizontal="center"/>
    </xf>
    <xf numFmtId="38" fontId="25" fillId="2" borderId="8" xfId="0" applyNumberFormat="1" applyFont="1" applyFill="1" applyBorder="1" applyAlignment="1">
      <alignment horizontal="right"/>
    </xf>
    <xf numFmtId="49" fontId="34" fillId="0" borderId="17" xfId="0" applyNumberFormat="1" applyFont="1" applyBorder="1"/>
    <xf numFmtId="49" fontId="25" fillId="2" borderId="7" xfId="0" applyNumberFormat="1" applyFont="1" applyFill="1" applyBorder="1" applyAlignment="1">
      <alignment horizontal="left" vertical="center"/>
    </xf>
    <xf numFmtId="49" fontId="25" fillId="2" borderId="7" xfId="0" applyNumberFormat="1" applyFont="1" applyFill="1" applyBorder="1"/>
    <xf numFmtId="49" fontId="25" fillId="2" borderId="12" xfId="0" applyNumberFormat="1" applyFont="1" applyFill="1" applyBorder="1" applyAlignment="1">
      <alignment horizontal="right" vertical="center"/>
    </xf>
    <xf numFmtId="38" fontId="25" fillId="2" borderId="12" xfId="0" applyNumberFormat="1" applyFont="1" applyFill="1" applyBorder="1" applyAlignment="1">
      <alignment horizontal="right"/>
    </xf>
    <xf numFmtId="49" fontId="27" fillId="0" borderId="5" xfId="0" applyNumberFormat="1" applyFont="1" applyBorder="1" applyAlignment="1">
      <alignment horizontal="left"/>
    </xf>
    <xf numFmtId="49" fontId="27" fillId="0" borderId="17" xfId="0" applyNumberFormat="1" applyFont="1" applyBorder="1" applyAlignment="1">
      <alignment horizontal="center"/>
    </xf>
    <xf numFmtId="49" fontId="25" fillId="0" borderId="17" xfId="0" applyNumberFormat="1" applyFont="1" applyBorder="1" applyAlignment="1">
      <alignment horizontal="left"/>
    </xf>
    <xf numFmtId="38" fontId="25" fillId="6" borderId="5" xfId="0" applyNumberFormat="1" applyFont="1" applyFill="1" applyBorder="1"/>
    <xf numFmtId="38" fontId="25" fillId="6" borderId="27" xfId="0" applyNumberFormat="1" applyFont="1" applyFill="1" applyBorder="1"/>
    <xf numFmtId="38" fontId="25" fillId="0" borderId="17" xfId="0" applyNumberFormat="1" applyFont="1" applyBorder="1" applyAlignment="1">
      <alignment horizontal="center" vertical="center"/>
    </xf>
    <xf numFmtId="49" fontId="25" fillId="0" borderId="7" xfId="0" applyNumberFormat="1" applyFont="1" applyBorder="1"/>
    <xf numFmtId="38" fontId="25" fillId="0" borderId="17" xfId="0" applyNumberFormat="1" applyFont="1" applyBorder="1" applyAlignment="1">
      <alignment horizontal="center"/>
    </xf>
    <xf numFmtId="49" fontId="27" fillId="0" borderId="34" xfId="0" applyNumberFormat="1" applyFont="1" applyBorder="1" applyAlignment="1">
      <alignment horizontal="left"/>
    </xf>
    <xf numFmtId="49" fontId="25" fillId="0" borderId="26" xfId="0" applyNumberFormat="1" applyFont="1" applyBorder="1" applyAlignment="1">
      <alignment horizontal="center"/>
    </xf>
    <xf numFmtId="38" fontId="25" fillId="2" borderId="8" xfId="0" applyNumberFormat="1" applyFont="1" applyFill="1" applyBorder="1" applyAlignment="1">
      <alignment horizontal="center"/>
    </xf>
    <xf numFmtId="49" fontId="25" fillId="2" borderId="1" xfId="0" applyNumberFormat="1" applyFont="1" applyFill="1" applyBorder="1"/>
    <xf numFmtId="49" fontId="25" fillId="2" borderId="1" xfId="0" applyNumberFormat="1" applyFont="1" applyFill="1" applyBorder="1" applyAlignment="1">
      <alignment horizontal="center"/>
    </xf>
    <xf numFmtId="38" fontId="25" fillId="2" borderId="21" xfId="0" applyNumberFormat="1" applyFont="1" applyFill="1" applyBorder="1" applyAlignment="1">
      <alignment horizontal="right"/>
    </xf>
    <xf numFmtId="49" fontId="25" fillId="0" borderId="41" xfId="0" applyNumberFormat="1" applyFont="1" applyBorder="1"/>
    <xf numFmtId="49" fontId="35" fillId="0" borderId="8" xfId="0" applyNumberFormat="1" applyFont="1" applyBorder="1" applyAlignment="1">
      <alignment horizontal="centerContinuous"/>
    </xf>
    <xf numFmtId="49" fontId="27" fillId="0" borderId="34" xfId="0" applyNumberFormat="1" applyFont="1" applyBorder="1"/>
    <xf numFmtId="49" fontId="25" fillId="0" borderId="43" xfId="0" applyNumberFormat="1" applyFont="1" applyBorder="1"/>
    <xf numFmtId="49" fontId="25" fillId="0" borderId="43" xfId="0" applyNumberFormat="1" applyFont="1" applyBorder="1" applyAlignment="1">
      <alignment horizontal="centerContinuous"/>
    </xf>
    <xf numFmtId="49" fontId="6" fillId="0" borderId="17" xfId="0" applyNumberFormat="1" applyFont="1" applyBorder="1" applyAlignment="1">
      <alignment horizontal="left"/>
    </xf>
    <xf numFmtId="49" fontId="4" fillId="0" borderId="17" xfId="0" applyNumberFormat="1" applyFont="1" applyBorder="1"/>
    <xf numFmtId="38" fontId="4" fillId="6" borderId="22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/>
    <xf numFmtId="49" fontId="4" fillId="0" borderId="8" xfId="0" applyNumberFormat="1" applyFont="1" applyBorder="1" applyAlignment="1">
      <alignment horizontal="left"/>
    </xf>
    <xf numFmtId="49" fontId="4" fillId="0" borderId="3" xfId="0" applyNumberFormat="1" applyFont="1" applyBorder="1"/>
    <xf numFmtId="49" fontId="4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4" fillId="0" borderId="7" xfId="0" applyNumberFormat="1" applyFont="1" applyBorder="1"/>
    <xf numFmtId="49" fontId="4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38" fillId="3" borderId="7" xfId="0" applyNumberFormat="1" applyFont="1" applyFill="1" applyBorder="1" applyAlignment="1">
      <alignment horizontal="left"/>
    </xf>
    <xf numFmtId="49" fontId="39" fillId="3" borderId="8" xfId="0" applyNumberFormat="1" applyFont="1" applyFill="1" applyBorder="1"/>
    <xf numFmtId="49" fontId="39" fillId="3" borderId="1" xfId="0" applyNumberFormat="1" applyFont="1" applyFill="1" applyBorder="1"/>
    <xf numFmtId="49" fontId="39" fillId="3" borderId="8" xfId="0" applyNumberFormat="1" applyFont="1" applyFill="1" applyBorder="1" applyAlignment="1">
      <alignment horizontal="center"/>
    </xf>
    <xf numFmtId="49" fontId="39" fillId="3" borderId="16" xfId="0" applyNumberFormat="1" applyFont="1" applyFill="1" applyBorder="1"/>
    <xf numFmtId="38" fontId="39" fillId="2" borderId="16" xfId="0" applyNumberFormat="1" applyFont="1" applyFill="1" applyBorder="1" applyAlignment="1">
      <alignment horizontal="right"/>
    </xf>
    <xf numFmtId="38" fontId="4" fillId="2" borderId="27" xfId="0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26" fillId="2" borderId="7" xfId="0" applyNumberFormat="1" applyFont="1" applyFill="1" applyBorder="1" applyAlignment="1">
      <alignment horizontal="centerContinuous"/>
    </xf>
    <xf numFmtId="49" fontId="26" fillId="2" borderId="8" xfId="0" applyNumberFormat="1" applyFont="1" applyFill="1" applyBorder="1" applyAlignment="1">
      <alignment horizontal="centerContinuous"/>
    </xf>
    <xf numFmtId="49" fontId="26" fillId="2" borderId="4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0" fillId="0" borderId="1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49" fontId="4" fillId="6" borderId="28" xfId="0" applyNumberFormat="1" applyFont="1" applyFill="1" applyBorder="1" applyAlignment="1">
      <alignment horizontal="center"/>
    </xf>
    <xf numFmtId="49" fontId="4" fillId="7" borderId="7" xfId="0" applyNumberFormat="1" applyFont="1" applyFill="1" applyBorder="1" applyAlignment="1">
      <alignment horizontal="left"/>
    </xf>
    <xf numFmtId="166" fontId="36" fillId="7" borderId="17" xfId="0" applyNumberFormat="1" applyFont="1" applyFill="1" applyBorder="1" applyAlignment="1" applyProtection="1">
      <alignment horizontal="right"/>
      <protection locked="0"/>
    </xf>
    <xf numFmtId="38" fontId="4" fillId="6" borderId="29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left"/>
    </xf>
    <xf numFmtId="166" fontId="36" fillId="0" borderId="17" xfId="0" applyNumberFormat="1" applyFont="1" applyBorder="1" applyAlignment="1" applyProtection="1">
      <alignment horizontal="right"/>
      <protection locked="0"/>
    </xf>
    <xf numFmtId="49" fontId="4" fillId="0" borderId="2" xfId="0" applyNumberFormat="1" applyFont="1" applyBorder="1" applyAlignment="1">
      <alignment horizontal="left"/>
    </xf>
    <xf numFmtId="49" fontId="6" fillId="7" borderId="19" xfId="0" applyNumberFormat="1" applyFont="1" applyFill="1" applyBorder="1" applyAlignment="1">
      <alignment horizontal="left"/>
    </xf>
    <xf numFmtId="38" fontId="4" fillId="6" borderId="28" xfId="0" applyNumberFormat="1" applyFont="1" applyFill="1" applyBorder="1" applyAlignment="1">
      <alignment horizontal="center"/>
    </xf>
    <xf numFmtId="38" fontId="4" fillId="6" borderId="31" xfId="0" applyNumberFormat="1" applyFont="1" applyFill="1" applyBorder="1" applyAlignment="1">
      <alignment horizontal="center"/>
    </xf>
    <xf numFmtId="49" fontId="6" fillId="0" borderId="7" xfId="0" quotePrefix="1" applyNumberFormat="1" applyFont="1" applyBorder="1" applyAlignment="1">
      <alignment horizontal="left"/>
    </xf>
    <xf numFmtId="38" fontId="4" fillId="0" borderId="1" xfId="0" applyNumberFormat="1" applyFont="1" applyBorder="1"/>
    <xf numFmtId="38" fontId="4" fillId="0" borderId="8" xfId="0" applyNumberFormat="1" applyFont="1" applyBorder="1" applyAlignment="1">
      <alignment horizontal="left"/>
    </xf>
    <xf numFmtId="49" fontId="4" fillId="2" borderId="32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6" fillId="2" borderId="1" xfId="0" applyNumberFormat="1" applyFont="1" applyFill="1" applyBorder="1"/>
    <xf numFmtId="49" fontId="6" fillId="2" borderId="0" xfId="0" applyNumberFormat="1" applyFont="1" applyFill="1" applyAlignment="1">
      <alignment horizontal="centerContinuous"/>
    </xf>
    <xf numFmtId="49" fontId="4" fillId="2" borderId="0" xfId="0" applyNumberFormat="1" applyFont="1" applyFill="1" applyAlignment="1">
      <alignment horizontal="centerContinuous"/>
    </xf>
    <xf numFmtId="49" fontId="4" fillId="2" borderId="3" xfId="0" applyNumberFormat="1" applyFont="1" applyFill="1" applyBorder="1" applyAlignment="1">
      <alignment horizontal="centerContinuous"/>
    </xf>
    <xf numFmtId="49" fontId="4" fillId="2" borderId="35" xfId="0" applyNumberFormat="1" applyFont="1" applyFill="1" applyBorder="1" applyAlignment="1">
      <alignment horizontal="center"/>
    </xf>
    <xf numFmtId="49" fontId="6" fillId="3" borderId="36" xfId="0" applyNumberFormat="1" applyFont="1" applyFill="1" applyBorder="1" applyAlignment="1">
      <alignment horizontal="centerContinuous"/>
    </xf>
    <xf numFmtId="49" fontId="4" fillId="0" borderId="37" xfId="0" applyNumberFormat="1" applyFont="1" applyBorder="1" applyAlignment="1">
      <alignment horizontal="centerContinuous"/>
    </xf>
    <xf numFmtId="49" fontId="6" fillId="3" borderId="37" xfId="0" applyNumberFormat="1" applyFont="1" applyFill="1" applyBorder="1" applyAlignment="1">
      <alignment horizontal="centerContinuous"/>
    </xf>
    <xf numFmtId="49" fontId="4" fillId="3" borderId="37" xfId="0" applyNumberFormat="1" applyFont="1" applyFill="1" applyBorder="1" applyAlignment="1">
      <alignment horizontal="centerContinuous"/>
    </xf>
    <xf numFmtId="49" fontId="4" fillId="3" borderId="38" xfId="0" applyNumberFormat="1" applyFont="1" applyFill="1" applyBorder="1" applyAlignment="1">
      <alignment horizontal="centerContinuous"/>
    </xf>
    <xf numFmtId="49" fontId="4" fillId="0" borderId="39" xfId="0" applyNumberFormat="1" applyFont="1" applyBorder="1"/>
    <xf numFmtId="49" fontId="36" fillId="0" borderId="30" xfId="0" applyNumberFormat="1" applyFont="1" applyBorder="1" applyAlignment="1">
      <alignment horizontal="right"/>
    </xf>
    <xf numFmtId="49" fontId="41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2" fillId="3" borderId="1" xfId="0" applyNumberFormat="1" applyFont="1" applyFill="1" applyBorder="1" applyAlignment="1">
      <alignment horizontal="center" vertical="top"/>
    </xf>
    <xf numFmtId="49" fontId="42" fillId="3" borderId="33" xfId="0" applyNumberFormat="1" applyFont="1" applyFill="1" applyBorder="1" applyAlignment="1">
      <alignment horizontal="center" vertical="top"/>
    </xf>
    <xf numFmtId="49" fontId="4" fillId="0" borderId="42" xfId="0" applyNumberFormat="1" applyFont="1" applyBorder="1"/>
    <xf numFmtId="49" fontId="4" fillId="0" borderId="43" xfId="0" applyNumberFormat="1" applyFont="1" applyBorder="1" applyAlignment="1">
      <alignment horizontal="right"/>
    </xf>
    <xf numFmtId="49" fontId="4" fillId="0" borderId="43" xfId="0" applyNumberFormat="1" applyFont="1" applyBorder="1"/>
    <xf numFmtId="49" fontId="36" fillId="0" borderId="44" xfId="0" applyNumberFormat="1" applyFont="1" applyBorder="1" applyAlignment="1">
      <alignment horizontal="right"/>
    </xf>
    <xf numFmtId="49" fontId="42" fillId="2" borderId="35" xfId="0" applyNumberFormat="1" applyFont="1" applyFill="1" applyBorder="1" applyAlignment="1">
      <alignment horizontal="center"/>
    </xf>
    <xf numFmtId="49" fontId="4" fillId="2" borderId="44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left"/>
    </xf>
    <xf numFmtId="0" fontId="4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8" fillId="6" borderId="0" xfId="0" applyFont="1" applyFill="1" applyAlignment="1">
      <alignment horizontal="center"/>
    </xf>
    <xf numFmtId="38" fontId="45" fillId="5" borderId="7" xfId="0" applyNumberFormat="1" applyFont="1" applyFill="1" applyBorder="1"/>
    <xf numFmtId="1" fontId="8" fillId="0" borderId="14" xfId="0" applyNumberFormat="1" applyFont="1" applyBorder="1" applyAlignment="1">
      <alignment horizontal="center"/>
    </xf>
    <xf numFmtId="38" fontId="9" fillId="0" borderId="7" xfId="0" applyNumberFormat="1" applyFont="1" applyBorder="1"/>
    <xf numFmtId="1" fontId="8" fillId="0" borderId="17" xfId="0" applyNumberFormat="1" applyFont="1" applyBorder="1" applyAlignment="1">
      <alignment horizontal="center"/>
    </xf>
    <xf numFmtId="38" fontId="9" fillId="0" borderId="7" xfId="0" applyNumberFormat="1" applyFont="1" applyBorder="1" applyAlignment="1">
      <alignment horizontal="left"/>
    </xf>
    <xf numFmtId="0" fontId="14" fillId="7" borderId="12" xfId="0" applyFont="1" applyFill="1" applyBorder="1" applyAlignment="1">
      <alignment horizontal="right"/>
    </xf>
    <xf numFmtId="0" fontId="14" fillId="7" borderId="8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center"/>
    </xf>
    <xf numFmtId="0" fontId="44" fillId="2" borderId="7" xfId="0" applyFont="1" applyFill="1" applyBorder="1" applyAlignment="1">
      <alignment horizontal="centerContinuous"/>
    </xf>
    <xf numFmtId="0" fontId="44" fillId="2" borderId="12" xfId="0" applyFont="1" applyFill="1" applyBorder="1" applyAlignment="1">
      <alignment horizontal="centerContinuous"/>
    </xf>
    <xf numFmtId="0" fontId="46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9" fillId="0" borderId="0" xfId="0" applyFont="1" applyAlignment="1">
      <alignment horizontal="centerContinuous"/>
    </xf>
    <xf numFmtId="0" fontId="39" fillId="0" borderId="0" xfId="0" applyFont="1"/>
    <xf numFmtId="0" fontId="47" fillId="0" borderId="0" xfId="0" applyFont="1" applyAlignment="1">
      <alignment horizontal="left"/>
    </xf>
    <xf numFmtId="0" fontId="8" fillId="0" borderId="27" xfId="0" applyFont="1" applyBorder="1" applyAlignment="1">
      <alignment horizontal="center"/>
    </xf>
    <xf numFmtId="0" fontId="44" fillId="9" borderId="27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9" borderId="14" xfId="0" applyFont="1" applyFill="1" applyBorder="1"/>
    <xf numFmtId="0" fontId="8" fillId="0" borderId="17" xfId="0" applyFont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0" borderId="17" xfId="0" applyFont="1" applyFill="1" applyBorder="1"/>
    <xf numFmtId="0" fontId="8" fillId="10" borderId="7" xfId="0" applyFont="1" applyFill="1" applyBorder="1"/>
    <xf numFmtId="38" fontId="48" fillId="11" borderId="39" xfId="0" applyNumberFormat="1" applyFont="1" applyFill="1" applyBorder="1"/>
    <xf numFmtId="0" fontId="15" fillId="12" borderId="8" xfId="0" applyFont="1" applyFill="1" applyBorder="1"/>
    <xf numFmtId="0" fontId="15" fillId="12" borderId="12" xfId="0" applyFont="1" applyFill="1" applyBorder="1"/>
    <xf numFmtId="0" fontId="8" fillId="10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10" borderId="40" xfId="0" applyFont="1" applyFill="1" applyBorder="1"/>
    <xf numFmtId="0" fontId="8" fillId="10" borderId="12" xfId="1" applyNumberFormat="1" applyFont="1" applyFill="1" applyBorder="1" applyProtection="1"/>
    <xf numFmtId="38" fontId="49" fillId="0" borderId="39" xfId="0" applyNumberFormat="1" applyFont="1" applyBorder="1"/>
    <xf numFmtId="0" fontId="14" fillId="13" borderId="8" xfId="0" applyFont="1" applyFill="1" applyBorder="1"/>
    <xf numFmtId="0" fontId="14" fillId="13" borderId="12" xfId="0" applyFont="1" applyFill="1" applyBorder="1" applyAlignment="1">
      <alignment horizontal="right"/>
    </xf>
    <xf numFmtId="0" fontId="8" fillId="10" borderId="40" xfId="0" applyFont="1" applyFill="1" applyBorder="1" applyAlignment="1">
      <alignment horizontal="center"/>
    </xf>
    <xf numFmtId="0" fontId="8" fillId="10" borderId="17" xfId="1" applyNumberFormat="1" applyFont="1" applyFill="1" applyBorder="1" applyAlignment="1" applyProtection="1">
      <alignment horizontal="right"/>
    </xf>
    <xf numFmtId="0" fontId="8" fillId="10" borderId="7" xfId="0" applyFont="1" applyFill="1" applyBorder="1" applyAlignment="1">
      <alignment horizontal="center"/>
    </xf>
    <xf numFmtId="0" fontId="8" fillId="9" borderId="7" xfId="0" applyFont="1" applyFill="1" applyBorder="1"/>
    <xf numFmtId="0" fontId="8" fillId="9" borderId="17" xfId="0" applyFont="1" applyFill="1" applyBorder="1"/>
    <xf numFmtId="0" fontId="8" fillId="9" borderId="40" xfId="0" applyFont="1" applyFill="1" applyBorder="1"/>
    <xf numFmtId="0" fontId="8" fillId="9" borderId="12" xfId="1" applyNumberFormat="1" applyFont="1" applyFill="1" applyBorder="1" applyProtection="1"/>
    <xf numFmtId="0" fontId="8" fillId="0" borderId="0" xfId="0" applyFont="1" applyAlignment="1">
      <alignment horizontal="center"/>
    </xf>
    <xf numFmtId="0" fontId="8" fillId="10" borderId="8" xfId="0" applyFont="1" applyFill="1" applyBorder="1"/>
    <xf numFmtId="0" fontId="8" fillId="9" borderId="3" xfId="0" applyFont="1" applyFill="1" applyBorder="1"/>
    <xf numFmtId="0" fontId="8" fillId="9" borderId="39" xfId="0" applyFont="1" applyFill="1" applyBorder="1"/>
    <xf numFmtId="0" fontId="8" fillId="0" borderId="1" xfId="0" applyFont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15" fillId="13" borderId="3" xfId="0" applyFont="1" applyFill="1" applyBorder="1"/>
    <xf numFmtId="0" fontId="8" fillId="9" borderId="49" xfId="0" applyFont="1" applyFill="1" applyBorder="1"/>
    <xf numFmtId="0" fontId="8" fillId="9" borderId="8" xfId="0" applyFont="1" applyFill="1" applyBorder="1"/>
    <xf numFmtId="0" fontId="8" fillId="9" borderId="8" xfId="0" applyFont="1" applyFill="1" applyBorder="1" applyAlignment="1">
      <alignment horizontal="center"/>
    </xf>
    <xf numFmtId="0" fontId="8" fillId="9" borderId="47" xfId="0" applyFont="1" applyFill="1" applyBorder="1"/>
    <xf numFmtId="0" fontId="8" fillId="9" borderId="12" xfId="0" applyFont="1" applyFill="1" applyBorder="1"/>
    <xf numFmtId="0" fontId="17" fillId="15" borderId="8" xfId="0" applyFont="1" applyFill="1" applyBorder="1"/>
    <xf numFmtId="0" fontId="19" fillId="15" borderId="8" xfId="0" applyFont="1" applyFill="1" applyBorder="1"/>
    <xf numFmtId="0" fontId="19" fillId="15" borderId="12" xfId="0" applyFont="1" applyFill="1" applyBorder="1"/>
    <xf numFmtId="0" fontId="8" fillId="16" borderId="17" xfId="0" applyFont="1" applyFill="1" applyBorder="1" applyAlignment="1">
      <alignment horizontal="center"/>
    </xf>
    <xf numFmtId="0" fontId="8" fillId="0" borderId="8" xfId="0" applyFont="1" applyBorder="1"/>
    <xf numFmtId="0" fontId="8" fillId="15" borderId="0" xfId="0" applyFont="1" applyFill="1" applyAlignment="1">
      <alignment horizontal="center"/>
    </xf>
    <xf numFmtId="0" fontId="8" fillId="0" borderId="8" xfId="0" applyFont="1" applyBorder="1" applyAlignment="1">
      <alignment horizontal="left"/>
    </xf>
    <xf numFmtId="0" fontId="8" fillId="15" borderId="17" xfId="0" applyFont="1" applyFill="1" applyBorder="1" applyAlignment="1">
      <alignment horizontal="center"/>
    </xf>
    <xf numFmtId="0" fontId="8" fillId="9" borderId="41" xfId="0" applyFont="1" applyFill="1" applyBorder="1" applyAlignment="1">
      <alignment horizontal="center"/>
    </xf>
    <xf numFmtId="0" fontId="8" fillId="10" borderId="41" xfId="0" applyFont="1" applyFill="1" applyBorder="1" applyAlignment="1">
      <alignment horizontal="right"/>
    </xf>
    <xf numFmtId="0" fontId="8" fillId="17" borderId="7" xfId="0" applyFont="1" applyFill="1" applyBorder="1"/>
    <xf numFmtId="0" fontId="8" fillId="9" borderId="27" xfId="0" applyFont="1" applyFill="1" applyBorder="1"/>
    <xf numFmtId="0" fontId="8" fillId="17" borderId="7" xfId="0" applyFont="1" applyFill="1" applyBorder="1" applyAlignment="1">
      <alignment horizontal="center"/>
    </xf>
    <xf numFmtId="0" fontId="44" fillId="10" borderId="7" xfId="0" applyFont="1" applyFill="1" applyBorder="1" applyAlignment="1">
      <alignment horizontal="centerContinuous"/>
    </xf>
    <xf numFmtId="0" fontId="44" fillId="9" borderId="7" xfId="0" applyFont="1" applyFill="1" applyBorder="1" applyAlignment="1">
      <alignment horizontal="centerContinuous"/>
    </xf>
    <xf numFmtId="0" fontId="44" fillId="9" borderId="17" xfId="0" applyFont="1" applyFill="1" applyBorder="1" applyAlignment="1">
      <alignment horizontal="centerContinuous"/>
    </xf>
    <xf numFmtId="0" fontId="44" fillId="9" borderId="3" xfId="0" applyFont="1" applyFill="1" applyBorder="1" applyAlignment="1">
      <alignment horizontal="centerContinuous"/>
    </xf>
    <xf numFmtId="0" fontId="44" fillId="0" borderId="8" xfId="0" applyFont="1" applyBorder="1"/>
    <xf numFmtId="0" fontId="8" fillId="17" borderId="17" xfId="0" applyFont="1" applyFill="1" applyBorder="1" applyAlignment="1">
      <alignment horizontal="centerContinuous"/>
    </xf>
    <xf numFmtId="0" fontId="8" fillId="17" borderId="7" xfId="0" applyFont="1" applyFill="1" applyBorder="1" applyAlignment="1">
      <alignment horizontal="centerContinuous"/>
    </xf>
    <xf numFmtId="0" fontId="8" fillId="17" borderId="27" xfId="0" applyFont="1" applyFill="1" applyBorder="1" applyAlignment="1">
      <alignment horizontal="center"/>
    </xf>
    <xf numFmtId="0" fontId="8" fillId="17" borderId="0" xfId="0" applyFont="1" applyFill="1" applyAlignment="1">
      <alignment horizontal="center"/>
    </xf>
    <xf numFmtId="0" fontId="39" fillId="9" borderId="0" xfId="0" applyFont="1" applyFill="1"/>
    <xf numFmtId="0" fontId="8" fillId="9" borderId="15" xfId="0" applyFont="1" applyFill="1" applyBorder="1" applyAlignment="1">
      <alignment horizontal="center"/>
    </xf>
    <xf numFmtId="0" fontId="51" fillId="9" borderId="1" xfId="0" applyFont="1" applyFill="1" applyBorder="1"/>
    <xf numFmtId="0" fontId="51" fillId="9" borderId="1" xfId="0" applyFont="1" applyFill="1" applyBorder="1" applyAlignment="1">
      <alignment horizontal="center"/>
    </xf>
    <xf numFmtId="0" fontId="51" fillId="9" borderId="8" xfId="0" applyFont="1" applyFill="1" applyBorder="1"/>
    <xf numFmtId="0" fontId="51" fillId="9" borderId="0" xfId="0" applyFont="1" applyFill="1"/>
    <xf numFmtId="0" fontId="8" fillId="0" borderId="8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52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38" fillId="0" borderId="0" xfId="0" applyFont="1" applyAlignment="1">
      <alignment horizontal="left"/>
    </xf>
    <xf numFmtId="0" fontId="21" fillId="2" borderId="2" xfId="0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8" fillId="2" borderId="5" xfId="0" applyFont="1" applyFill="1" applyBorder="1"/>
    <xf numFmtId="0" fontId="8" fillId="3" borderId="41" xfId="0" applyFont="1" applyFill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167" fontId="15" fillId="8" borderId="12" xfId="0" applyNumberFormat="1" applyFont="1" applyFill="1" applyBorder="1"/>
    <xf numFmtId="0" fontId="8" fillId="2" borderId="0" xfId="0" applyFont="1" applyFill="1"/>
    <xf numFmtId="49" fontId="8" fillId="6" borderId="0" xfId="0" applyNumberFormat="1" applyFont="1" applyFill="1" applyAlignment="1">
      <alignment horizontal="center"/>
    </xf>
    <xf numFmtId="0" fontId="8" fillId="6" borderId="6" xfId="0" applyFont="1" applyFill="1" applyBorder="1"/>
    <xf numFmtId="49" fontId="8" fillId="2" borderId="17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8" fillId="2" borderId="7" xfId="0" applyFont="1" applyFill="1" applyBorder="1"/>
    <xf numFmtId="0" fontId="8" fillId="2" borderId="8" xfId="0" applyFont="1" applyFill="1" applyBorder="1"/>
    <xf numFmtId="0" fontId="8" fillId="2" borderId="16" xfId="0" applyFont="1" applyFill="1" applyBorder="1"/>
    <xf numFmtId="0" fontId="8" fillId="2" borderId="0" xfId="0" applyFont="1" applyFill="1" applyAlignment="1">
      <alignment horizontal="center"/>
    </xf>
    <xf numFmtId="1" fontId="8" fillId="3" borderId="17" xfId="0" applyNumberFormat="1" applyFont="1" applyFill="1" applyBorder="1" applyAlignment="1">
      <alignment horizontal="center"/>
    </xf>
    <xf numFmtId="167" fontId="14" fillId="7" borderId="12" xfId="0" applyNumberFormat="1" applyFont="1" applyFill="1" applyBorder="1"/>
    <xf numFmtId="1" fontId="8" fillId="18" borderId="17" xfId="0" applyNumberFormat="1" applyFont="1" applyFill="1" applyBorder="1" applyAlignment="1">
      <alignment horizontal="center"/>
    </xf>
    <xf numFmtId="49" fontId="8" fillId="18" borderId="1" xfId="0" applyNumberFormat="1" applyFont="1" applyFill="1" applyBorder="1" applyAlignment="1">
      <alignment horizontal="center"/>
    </xf>
    <xf numFmtId="44" fontId="8" fillId="2" borderId="6" xfId="1" applyFont="1" applyFill="1" applyBorder="1" applyAlignment="1" applyProtection="1"/>
    <xf numFmtId="0" fontId="39" fillId="3" borderId="0" xfId="0" applyFont="1" applyFill="1"/>
    <xf numFmtId="1" fontId="8" fillId="2" borderId="17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4" fontId="8" fillId="2" borderId="16" xfId="1" applyFont="1" applyFill="1" applyBorder="1" applyAlignment="1" applyProtection="1"/>
    <xf numFmtId="0" fontId="8" fillId="0" borderId="1" xfId="0" applyFont="1" applyBorder="1"/>
    <xf numFmtId="0" fontId="8" fillId="2" borderId="7" xfId="0" applyFont="1" applyFill="1" applyBorder="1" applyAlignment="1">
      <alignment horizontal="center"/>
    </xf>
    <xf numFmtId="1" fontId="8" fillId="3" borderId="14" xfId="0" applyNumberFormat="1" applyFont="1" applyFill="1" applyBorder="1" applyAlignment="1">
      <alignment horizontal="center"/>
    </xf>
    <xf numFmtId="44" fontId="8" fillId="2" borderId="12" xfId="1" applyFont="1" applyFill="1" applyBorder="1" applyAlignment="1" applyProtection="1"/>
    <xf numFmtId="1" fontId="8" fillId="19" borderId="17" xfId="0" applyNumberFormat="1" applyFont="1" applyFill="1" applyBorder="1" applyAlignment="1">
      <alignment horizontal="center"/>
    </xf>
    <xf numFmtId="1" fontId="8" fillId="6" borderId="0" xfId="0" applyNumberFormat="1" applyFont="1" applyFill="1" applyAlignment="1">
      <alignment horizontal="center"/>
    </xf>
    <xf numFmtId="0" fontId="8" fillId="2" borderId="12" xfId="0" applyFont="1" applyFill="1" applyBorder="1"/>
    <xf numFmtId="0" fontId="8" fillId="2" borderId="53" xfId="0" applyFont="1" applyFill="1" applyBorder="1"/>
    <xf numFmtId="0" fontId="8" fillId="2" borderId="12" xfId="0" applyFont="1" applyFill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44" fillId="2" borderId="0" xfId="0" applyFont="1" applyFill="1" applyAlignment="1">
      <alignment horizontal="centerContinuous"/>
    </xf>
    <xf numFmtId="0" fontId="44" fillId="0" borderId="8" xfId="0" applyFont="1" applyBorder="1" applyAlignment="1">
      <alignment horizontal="centerContinuous"/>
    </xf>
    <xf numFmtId="0" fontId="8" fillId="2" borderId="12" xfId="0" applyFont="1" applyFill="1" applyBorder="1" applyAlignment="1">
      <alignment horizontal="centerContinuous"/>
    </xf>
    <xf numFmtId="0" fontId="44" fillId="2" borderId="0" xfId="0" applyFont="1" applyFill="1"/>
    <xf numFmtId="44" fontId="0" fillId="2" borderId="8" xfId="1" applyFont="1" applyFill="1" applyBorder="1" applyAlignment="1" applyProtection="1"/>
    <xf numFmtId="0" fontId="8" fillId="2" borderId="47" xfId="0" applyFont="1" applyFill="1" applyBorder="1"/>
    <xf numFmtId="44" fontId="0" fillId="0" borderId="8" xfId="1" applyFont="1" applyBorder="1" applyAlignment="1" applyProtection="1"/>
    <xf numFmtId="0" fontId="8" fillId="0" borderId="8" xfId="0" applyFont="1" applyBorder="1" applyAlignment="1">
      <alignment horizontal="centerContinuous"/>
    </xf>
    <xf numFmtId="0" fontId="8" fillId="0" borderId="12" xfId="0" applyFont="1" applyBorder="1"/>
    <xf numFmtId="44" fontId="8" fillId="2" borderId="8" xfId="1" applyFont="1" applyFill="1" applyBorder="1" applyAlignment="1" applyProtection="1"/>
    <xf numFmtId="44" fontId="0" fillId="2" borderId="12" xfId="1" applyFont="1" applyFill="1" applyBorder="1" applyAlignment="1" applyProtection="1"/>
    <xf numFmtId="0" fontId="8" fillId="2" borderId="46" xfId="0" applyFont="1" applyFill="1" applyBorder="1"/>
    <xf numFmtId="44" fontId="39" fillId="2" borderId="12" xfId="1" applyFont="1" applyFill="1" applyBorder="1" applyAlignment="1" applyProtection="1">
      <alignment horizontal="center"/>
    </xf>
    <xf numFmtId="44" fontId="0" fillId="0" borderId="8" xfId="1" applyFont="1" applyBorder="1" applyAlignment="1" applyProtection="1">
      <alignment horizontal="center"/>
    </xf>
    <xf numFmtId="1" fontId="8" fillId="2" borderId="15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71" fontId="14" fillId="2" borderId="12" xfId="1" applyNumberFormat="1" applyFont="1" applyFill="1" applyBorder="1" applyAlignment="1" applyProtection="1"/>
    <xf numFmtId="44" fontId="0" fillId="2" borderId="0" xfId="1" applyFont="1" applyFill="1" applyBorder="1" applyAlignment="1" applyProtection="1">
      <alignment horizontal="center"/>
    </xf>
    <xf numFmtId="44" fontId="0" fillId="0" borderId="8" xfId="1" applyFont="1" applyFill="1" applyBorder="1" applyAlignment="1" applyProtection="1">
      <alignment horizontal="center"/>
    </xf>
    <xf numFmtId="49" fontId="8" fillId="0" borderId="8" xfId="2" applyNumberFormat="1" applyFont="1" applyFill="1" applyBorder="1" applyAlignment="1" applyProtection="1"/>
    <xf numFmtId="0" fontId="52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44" fillId="2" borderId="17" xfId="0" applyFont="1" applyFill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7" fontId="14" fillId="0" borderId="16" xfId="0" applyNumberFormat="1" applyFont="1" applyBorder="1" applyAlignment="1">
      <alignment horizontal="right"/>
    </xf>
    <xf numFmtId="1" fontId="14" fillId="7" borderId="16" xfId="0" applyNumberFormat="1" applyFont="1" applyFill="1" applyBorder="1" applyAlignment="1" applyProtection="1">
      <alignment horizontal="right"/>
      <protection locked="0"/>
    </xf>
    <xf numFmtId="0" fontId="14" fillId="7" borderId="16" xfId="0" applyFont="1" applyFill="1" applyBorder="1" applyAlignment="1">
      <alignment horizontal="right"/>
    </xf>
    <xf numFmtId="167" fontId="14" fillId="0" borderId="12" xfId="0" applyNumberFormat="1" applyFont="1" applyBorder="1" applyAlignment="1">
      <alignment horizontal="right"/>
    </xf>
    <xf numFmtId="167" fontId="14" fillId="0" borderId="4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7" fontId="15" fillId="5" borderId="12" xfId="0" applyNumberFormat="1" applyFont="1" applyFill="1" applyBorder="1" applyAlignment="1">
      <alignment horizontal="right"/>
    </xf>
    <xf numFmtId="1" fontId="15" fillId="8" borderId="12" xfId="0" applyNumberFormat="1" applyFont="1" applyFill="1" applyBorder="1"/>
    <xf numFmtId="0" fontId="15" fillId="8" borderId="12" xfId="0" applyFont="1" applyFill="1" applyBorder="1" applyAlignment="1">
      <alignment horizontal="right"/>
    </xf>
    <xf numFmtId="167" fontId="15" fillId="5" borderId="4" xfId="0" applyNumberFormat="1" applyFont="1" applyFill="1" applyBorder="1" applyAlignment="1">
      <alignment horizontal="right"/>
    </xf>
    <xf numFmtId="0" fontId="18" fillId="2" borderId="6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right"/>
    </xf>
    <xf numFmtId="1" fontId="14" fillId="2" borderId="12" xfId="0" applyNumberFormat="1" applyFont="1" applyFill="1" applyBorder="1" applyAlignment="1">
      <alignment horizontal="right"/>
    </xf>
    <xf numFmtId="0" fontId="8" fillId="2" borderId="17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4" fillId="2" borderId="17" xfId="0" applyFont="1" applyFill="1" applyBorder="1"/>
    <xf numFmtId="0" fontId="8" fillId="2" borderId="2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3" fillId="15" borderId="8" xfId="0" applyFont="1" applyFill="1" applyBorder="1"/>
    <xf numFmtId="0" fontId="19" fillId="0" borderId="17" xfId="0" applyFont="1" applyBorder="1"/>
    <xf numFmtId="0" fontId="54" fillId="9" borderId="17" xfId="0" applyFont="1" applyFill="1" applyBorder="1" applyAlignment="1">
      <alignment horizontal="left"/>
    </xf>
    <xf numFmtId="0" fontId="19" fillId="0" borderId="14" xfId="0" applyFont="1" applyBorder="1"/>
    <xf numFmtId="0" fontId="20" fillId="0" borderId="17" xfId="0" applyFont="1" applyBorder="1"/>
    <xf numFmtId="0" fontId="21" fillId="0" borderId="17" xfId="0" applyFont="1" applyBorder="1"/>
    <xf numFmtId="0" fontId="19" fillId="0" borderId="15" xfId="0" applyFont="1" applyBorder="1"/>
    <xf numFmtId="0" fontId="19" fillId="0" borderId="7" xfId="0" applyFont="1" applyBorder="1"/>
    <xf numFmtId="0" fontId="54" fillId="9" borderId="7" xfId="0" applyFont="1" applyFill="1" applyBorder="1"/>
    <xf numFmtId="0" fontId="54" fillId="9" borderId="17" xfId="0" applyFont="1" applyFill="1" applyBorder="1"/>
    <xf numFmtId="0" fontId="21" fillId="0" borderId="7" xfId="0" applyFont="1" applyBorder="1"/>
    <xf numFmtId="0" fontId="21" fillId="14" borderId="17" xfId="0" applyFont="1" applyFill="1" applyBorder="1"/>
    <xf numFmtId="0" fontId="19" fillId="14" borderId="7" xfId="0" applyFont="1" applyFill="1" applyBorder="1" applyAlignment="1">
      <alignment horizontal="left"/>
    </xf>
    <xf numFmtId="0" fontId="19" fillId="14" borderId="17" xfId="0" applyFont="1" applyFill="1" applyBorder="1" applyAlignment="1">
      <alignment horizontal="left"/>
    </xf>
    <xf numFmtId="0" fontId="21" fillId="14" borderId="5" xfId="0" applyFont="1" applyFill="1" applyBorder="1" applyAlignment="1">
      <alignment horizontal="left"/>
    </xf>
    <xf numFmtId="0" fontId="21" fillId="14" borderId="17" xfId="0" applyFont="1" applyFill="1" applyBorder="1" applyAlignment="1">
      <alignment horizontal="left"/>
    </xf>
    <xf numFmtId="0" fontId="10" fillId="2" borderId="3" xfId="0" applyFont="1" applyFill="1" applyBorder="1"/>
    <xf numFmtId="0" fontId="19" fillId="0" borderId="1" xfId="0" applyFont="1" applyBorder="1"/>
    <xf numFmtId="0" fontId="19" fillId="0" borderId="8" xfId="0" applyFont="1" applyBorder="1"/>
    <xf numFmtId="0" fontId="21" fillId="0" borderId="1" xfId="0" applyFont="1" applyBorder="1"/>
    <xf numFmtId="0" fontId="19" fillId="2" borderId="3" xfId="0" applyFont="1" applyFill="1" applyBorder="1"/>
    <xf numFmtId="0" fontId="10" fillId="2" borderId="1" xfId="0" applyFont="1" applyFill="1" applyBorder="1"/>
    <xf numFmtId="0" fontId="19" fillId="0" borderId="0" xfId="0" applyFont="1"/>
    <xf numFmtId="0" fontId="21" fillId="0" borderId="8" xfId="0" applyFont="1" applyBorder="1"/>
    <xf numFmtId="0" fontId="10" fillId="2" borderId="7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1" fillId="0" borderId="17" xfId="0" applyFont="1" applyBorder="1" applyAlignment="1">
      <alignment vertical="center"/>
    </xf>
    <xf numFmtId="0" fontId="19" fillId="20" borderId="15" xfId="0" applyFont="1" applyFill="1" applyBorder="1" applyAlignment="1">
      <alignment horizontal="left" vertical="center"/>
    </xf>
    <xf numFmtId="0" fontId="21" fillId="0" borderId="7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/>
    </xf>
    <xf numFmtId="0" fontId="21" fillId="3" borderId="15" xfId="0" applyFont="1" applyFill="1" applyBorder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0" fillId="2" borderId="15" xfId="0" applyFont="1" applyFill="1" applyBorder="1" applyAlignment="1">
      <alignment horizontal="left" vertical="center"/>
    </xf>
    <xf numFmtId="0" fontId="19" fillId="0" borderId="17" xfId="0" applyFont="1" applyBorder="1" applyAlignment="1">
      <alignment vertical="center"/>
    </xf>
    <xf numFmtId="0" fontId="19" fillId="3" borderId="17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54" fillId="9" borderId="0" xfId="0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0" fontId="21" fillId="17" borderId="17" xfId="0" applyFont="1" applyFill="1" applyBorder="1" applyAlignment="1">
      <alignment horizontal="left"/>
    </xf>
    <xf numFmtId="0" fontId="19" fillId="9" borderId="17" xfId="0" applyFont="1" applyFill="1" applyBorder="1"/>
    <xf numFmtId="0" fontId="21" fillId="9" borderId="17" xfId="0" applyFont="1" applyFill="1" applyBorder="1"/>
    <xf numFmtId="0" fontId="19" fillId="9" borderId="0" xfId="0" applyFont="1" applyFill="1"/>
    <xf numFmtId="0" fontId="19" fillId="0" borderId="14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21" fillId="15" borderId="50" xfId="0" applyFont="1" applyFill="1" applyBorder="1"/>
    <xf numFmtId="0" fontId="21" fillId="9" borderId="0" xfId="0" applyFont="1" applyFill="1" applyAlignment="1">
      <alignment horizontal="left"/>
    </xf>
    <xf numFmtId="0" fontId="21" fillId="0" borderId="15" xfId="0" applyFont="1" applyBorder="1"/>
    <xf numFmtId="0" fontId="21" fillId="0" borderId="6" xfId="0" applyFont="1" applyBorder="1"/>
    <xf numFmtId="0" fontId="19" fillId="2" borderId="0" xfId="0" applyFont="1" applyFill="1"/>
    <xf numFmtId="0" fontId="19" fillId="6" borderId="0" xfId="0" applyFont="1" applyFill="1"/>
    <xf numFmtId="0" fontId="19" fillId="3" borderId="12" xfId="0" applyFont="1" applyFill="1" applyBorder="1"/>
    <xf numFmtId="0" fontId="20" fillId="3" borderId="16" xfId="0" applyFont="1" applyFill="1" applyBorder="1"/>
    <xf numFmtId="0" fontId="21" fillId="2" borderId="12" xfId="0" applyFont="1" applyFill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0" fillId="2" borderId="12" xfId="0" applyFont="1" applyFill="1" applyBorder="1"/>
    <xf numFmtId="0" fontId="19" fillId="0" borderId="12" xfId="0" applyFont="1" applyBorder="1"/>
    <xf numFmtId="0" fontId="10" fillId="2" borderId="8" xfId="0" applyFont="1" applyFill="1" applyBorder="1"/>
    <xf numFmtId="0" fontId="19" fillId="0" borderId="3" xfId="0" applyFont="1" applyBorder="1"/>
    <xf numFmtId="0" fontId="21" fillId="2" borderId="8" xfId="0" applyFont="1" applyFill="1" applyBorder="1"/>
    <xf numFmtId="0" fontId="19" fillId="0" borderId="4" xfId="0" applyFont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21" fillId="0" borderId="8" xfId="0" applyFont="1" applyBorder="1" applyAlignment="1">
      <alignment horizontal="centerContinuous"/>
    </xf>
    <xf numFmtId="0" fontId="19" fillId="0" borderId="12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0" xfId="0" applyFont="1" applyAlignment="1">
      <alignment horizontal="right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44" fontId="10" fillId="2" borderId="58" xfId="1" applyFont="1" applyFill="1" applyBorder="1" applyAlignment="1" applyProtection="1">
      <alignment horizontal="center" vertical="center"/>
    </xf>
    <xf numFmtId="1" fontId="10" fillId="2" borderId="55" xfId="0" applyNumberFormat="1" applyFont="1" applyFill="1" applyBorder="1" applyAlignment="1">
      <alignment horizontal="center" vertical="center"/>
    </xf>
    <xf numFmtId="0" fontId="10" fillId="2" borderId="58" xfId="1" applyNumberFormat="1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/>
    </xf>
    <xf numFmtId="49" fontId="25" fillId="0" borderId="40" xfId="0" applyNumberFormat="1" applyFont="1" applyBorder="1" applyAlignment="1">
      <alignment horizontal="left"/>
    </xf>
    <xf numFmtId="49" fontId="27" fillId="0" borderId="8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Continuous"/>
    </xf>
    <xf numFmtId="2" fontId="8" fillId="0" borderId="0" xfId="0" applyNumberFormat="1" applyFont="1"/>
    <xf numFmtId="2" fontId="7" fillId="0" borderId="0" xfId="0" applyNumberFormat="1" applyFont="1"/>
    <xf numFmtId="2" fontId="25" fillId="0" borderId="1" xfId="0" applyNumberFormat="1" applyFont="1" applyBorder="1"/>
    <xf numFmtId="2" fontId="25" fillId="0" borderId="0" xfId="0" applyNumberFormat="1" applyFont="1"/>
    <xf numFmtId="2" fontId="25" fillId="0" borderId="8" xfId="0" applyNumberFormat="1" applyFont="1" applyBorder="1" applyAlignment="1">
      <alignment horizontal="left"/>
    </xf>
    <xf numFmtId="2" fontId="25" fillId="6" borderId="8" xfId="0" applyNumberFormat="1" applyFont="1" applyFill="1" applyBorder="1"/>
    <xf numFmtId="2" fontId="25" fillId="0" borderId="8" xfId="0" applyNumberFormat="1" applyFont="1" applyBorder="1"/>
    <xf numFmtId="2" fontId="25" fillId="2" borderId="12" xfId="0" applyNumberFormat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/>
    </xf>
    <xf numFmtId="2" fontId="25" fillId="2" borderId="0" xfId="0" applyNumberFormat="1" applyFont="1" applyFill="1"/>
    <xf numFmtId="2" fontId="25" fillId="0" borderId="8" xfId="0" applyNumberFormat="1" applyFont="1" applyBorder="1" applyAlignment="1">
      <alignment horizontal="center"/>
    </xf>
    <xf numFmtId="2" fontId="25" fillId="3" borderId="1" xfId="0" applyNumberFormat="1" applyFont="1" applyFill="1" applyBorder="1" applyAlignment="1">
      <alignment horizontal="center"/>
    </xf>
    <xf numFmtId="2" fontId="25" fillId="3" borderId="1" xfId="0" applyNumberFormat="1" applyFont="1" applyFill="1" applyBorder="1"/>
    <xf numFmtId="2" fontId="25" fillId="3" borderId="0" xfId="0" applyNumberFormat="1" applyFont="1" applyFill="1"/>
    <xf numFmtId="2" fontId="25" fillId="2" borderId="17" xfId="0" applyNumberFormat="1" applyFont="1" applyFill="1" applyBorder="1" applyAlignment="1">
      <alignment horizontal="center"/>
    </xf>
    <xf numFmtId="2" fontId="25" fillId="6" borderId="5" xfId="0" applyNumberFormat="1" applyFont="1" applyFill="1" applyBorder="1"/>
    <xf numFmtId="2" fontId="25" fillId="2" borderId="1" xfId="0" applyNumberFormat="1" applyFont="1" applyFill="1" applyBorder="1"/>
    <xf numFmtId="2" fontId="25" fillId="0" borderId="43" xfId="0" applyNumberFormat="1" applyFont="1" applyBorder="1"/>
    <xf numFmtId="2" fontId="0" fillId="0" borderId="0" xfId="0" applyNumberFormat="1"/>
    <xf numFmtId="0" fontId="25" fillId="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8" xfId="0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7" fillId="0" borderId="26" xfId="0" applyNumberFormat="1" applyFont="1" applyBorder="1"/>
    <xf numFmtId="1" fontId="25" fillId="0" borderId="1" xfId="0" applyNumberFormat="1" applyFont="1" applyBorder="1" applyAlignment="1">
      <alignment horizontal="center"/>
    </xf>
    <xf numFmtId="1" fontId="25" fillId="0" borderId="12" xfId="0" applyNumberFormat="1" applyFont="1" applyBorder="1" applyAlignment="1">
      <alignment horizontal="center"/>
    </xf>
    <xf numFmtId="1" fontId="25" fillId="0" borderId="16" xfId="0" applyNumberFormat="1" applyFont="1" applyBorder="1" applyAlignment="1">
      <alignment horizontal="center" wrapText="1"/>
    </xf>
    <xf numFmtId="165" fontId="27" fillId="0" borderId="26" xfId="0" quotePrefix="1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 vertical="center"/>
    </xf>
    <xf numFmtId="2" fontId="27" fillId="0" borderId="16" xfId="0" applyNumberFormat="1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/>
    </xf>
    <xf numFmtId="49" fontId="27" fillId="3" borderId="0" xfId="0" applyNumberFormat="1" applyFont="1" applyFill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5" fillId="0" borderId="12" xfId="0" applyFont="1" applyBorder="1" applyAlignment="1">
      <alignment horizontal="center"/>
    </xf>
    <xf numFmtId="49" fontId="27" fillId="0" borderId="30" xfId="0" applyNumberFormat="1" applyFont="1" applyBorder="1" applyAlignment="1">
      <alignment horizontal="center"/>
    </xf>
    <xf numFmtId="49" fontId="27" fillId="0" borderId="44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49" fontId="27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38" fontId="6" fillId="0" borderId="1" xfId="0" applyNumberFormat="1" applyFont="1" applyBorder="1" applyAlignment="1">
      <alignment horizontal="center"/>
    </xf>
    <xf numFmtId="38" fontId="6" fillId="0" borderId="8" xfId="0" applyNumberFormat="1" applyFont="1" applyBorder="1" applyAlignment="1">
      <alignment horizontal="center"/>
    </xf>
    <xf numFmtId="38" fontId="6" fillId="0" borderId="30" xfId="0" applyNumberFormat="1" applyFont="1" applyBorder="1" applyAlignment="1">
      <alignment horizontal="center"/>
    </xf>
    <xf numFmtId="0" fontId="0" fillId="21" borderId="0" xfId="0" applyFill="1"/>
    <xf numFmtId="14" fontId="0" fillId="0" borderId="0" xfId="0" applyNumberFormat="1"/>
    <xf numFmtId="49" fontId="23" fillId="0" borderId="3" xfId="0" applyNumberFormat="1" applyFont="1" applyBorder="1" applyProtection="1">
      <protection locked="0"/>
    </xf>
    <xf numFmtId="2" fontId="23" fillId="0" borderId="3" xfId="0" applyNumberFormat="1" applyFont="1" applyBorder="1" applyProtection="1">
      <protection locked="0"/>
    </xf>
    <xf numFmtId="49" fontId="23" fillId="0" borderId="2" xfId="0" applyNumberFormat="1" applyFont="1" applyBorder="1" applyProtection="1">
      <protection locked="0"/>
    </xf>
    <xf numFmtId="49" fontId="23" fillId="0" borderId="4" xfId="0" applyNumberFormat="1" applyFont="1" applyBorder="1" applyProtection="1">
      <protection locked="0"/>
    </xf>
    <xf numFmtId="0" fontId="14" fillId="7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right"/>
    </xf>
    <xf numFmtId="167" fontId="14" fillId="0" borderId="8" xfId="0" applyNumberFormat="1" applyFont="1" applyBorder="1" applyAlignment="1">
      <alignment horizontal="right"/>
    </xf>
    <xf numFmtId="0" fontId="10" fillId="2" borderId="65" xfId="0" applyFont="1" applyFill="1" applyBorder="1" applyAlignment="1">
      <alignment horizontal="center" vertical="center" wrapText="1"/>
    </xf>
    <xf numFmtId="1" fontId="14" fillId="21" borderId="16" xfId="0" applyNumberFormat="1" applyFont="1" applyFill="1" applyBorder="1" applyAlignment="1" applyProtection="1">
      <alignment horizontal="right"/>
      <protection locked="0"/>
    </xf>
    <xf numFmtId="170" fontId="14" fillId="22" borderId="7" xfId="1" applyNumberFormat="1" applyFont="1" applyFill="1" applyBorder="1" applyAlignment="1" applyProtection="1"/>
    <xf numFmtId="0" fontId="0" fillId="22" borderId="0" xfId="0" applyFill="1"/>
    <xf numFmtId="0" fontId="0" fillId="23" borderId="0" xfId="0" applyFill="1"/>
    <xf numFmtId="0" fontId="58" fillId="0" borderId="0" xfId="0" applyFont="1"/>
    <xf numFmtId="172" fontId="25" fillId="2" borderId="7" xfId="5" applyNumberFormat="1" applyFont="1" applyFill="1" applyBorder="1" applyAlignment="1" applyProtection="1">
      <alignment horizontal="right" vertical="center"/>
    </xf>
    <xf numFmtId="172" fontId="25" fillId="2" borderId="1" xfId="5" applyNumberFormat="1" applyFont="1" applyFill="1" applyBorder="1" applyAlignment="1" applyProtection="1">
      <alignment horizontal="right"/>
    </xf>
    <xf numFmtId="172" fontId="4" fillId="2" borderId="17" xfId="5" applyNumberFormat="1" applyFont="1" applyFill="1" applyBorder="1" applyAlignment="1" applyProtection="1">
      <alignment horizontal="right" vertical="center"/>
    </xf>
    <xf numFmtId="173" fontId="30" fillId="0" borderId="17" xfId="5" applyNumberFormat="1" applyFont="1" applyBorder="1" applyAlignment="1" applyProtection="1">
      <alignment horizontal="right"/>
      <protection locked="0"/>
    </xf>
    <xf numFmtId="173" fontId="31" fillId="5" borderId="21" xfId="5" applyNumberFormat="1" applyFont="1" applyFill="1" applyBorder="1" applyAlignment="1" applyProtection="1">
      <alignment horizontal="right"/>
    </xf>
    <xf numFmtId="173" fontId="25" fillId="2" borderId="1" xfId="5" applyNumberFormat="1" applyFont="1" applyFill="1" applyBorder="1" applyAlignment="1" applyProtection="1">
      <alignment horizontal="right"/>
    </xf>
    <xf numFmtId="173" fontId="25" fillId="2" borderId="7" xfId="5" applyNumberFormat="1" applyFont="1" applyFill="1" applyBorder="1" applyAlignment="1" applyProtection="1">
      <alignment horizontal="right"/>
    </xf>
    <xf numFmtId="173" fontId="25" fillId="6" borderId="1" xfId="5" applyNumberFormat="1" applyFont="1" applyFill="1" applyBorder="1" applyAlignment="1" applyProtection="1">
      <alignment horizontal="right"/>
    </xf>
    <xf numFmtId="173" fontId="25" fillId="2" borderId="15" xfId="5" applyNumberFormat="1" applyFont="1" applyFill="1" applyBorder="1" applyAlignment="1" applyProtection="1">
      <alignment horizontal="right"/>
    </xf>
    <xf numFmtId="173" fontId="30" fillId="0" borderId="17" xfId="5" applyNumberFormat="1" applyFont="1" applyBorder="1" applyAlignment="1" applyProtection="1">
      <alignment horizontal="right"/>
    </xf>
    <xf numFmtId="173" fontId="37" fillId="5" borderId="21" xfId="5" applyNumberFormat="1" applyFont="1" applyFill="1" applyBorder="1" applyAlignment="1" applyProtection="1">
      <alignment horizontal="right"/>
    </xf>
    <xf numFmtId="1" fontId="48" fillId="11" borderId="7" xfId="5" applyNumberFormat="1" applyFont="1" applyFill="1" applyBorder="1" applyAlignment="1" applyProtection="1"/>
    <xf numFmtId="1" fontId="15" fillId="11" borderId="12" xfId="5" applyNumberFormat="1" applyFont="1" applyFill="1" applyBorder="1" applyAlignment="1" applyProtection="1"/>
    <xf numFmtId="1" fontId="8" fillId="10" borderId="1" xfId="5" applyNumberFormat="1" applyFont="1" applyFill="1" applyBorder="1" applyAlignment="1" applyProtection="1">
      <alignment horizontal="center"/>
    </xf>
    <xf numFmtId="1" fontId="8" fillId="10" borderId="1" xfId="5" applyNumberFormat="1" applyFont="1" applyFill="1" applyBorder="1" applyProtection="1"/>
    <xf numFmtId="1" fontId="8" fillId="10" borderId="1" xfId="5" applyNumberFormat="1" applyFont="1" applyFill="1" applyBorder="1" applyAlignment="1" applyProtection="1">
      <alignment horizontal="right"/>
    </xf>
    <xf numFmtId="1" fontId="49" fillId="0" borderId="7" xfId="5" applyNumberFormat="1" applyFont="1" applyFill="1" applyBorder="1" applyAlignment="1" applyProtection="1"/>
    <xf numFmtId="1" fontId="14" fillId="0" borderId="12" xfId="5" applyNumberFormat="1" applyFont="1" applyFill="1" applyBorder="1" applyAlignment="1" applyProtection="1"/>
    <xf numFmtId="1" fontId="49" fillId="0" borderId="7" xfId="5" applyNumberFormat="1" applyFont="1" applyFill="1" applyBorder="1" applyAlignment="1" applyProtection="1">
      <alignment horizontal="left"/>
    </xf>
    <xf numFmtId="1" fontId="14" fillId="0" borderId="12" xfId="5" applyNumberFormat="1" applyFont="1" applyFill="1" applyBorder="1" applyAlignment="1" applyProtection="1">
      <alignment horizontal="right"/>
    </xf>
    <xf numFmtId="1" fontId="8" fillId="9" borderId="7" xfId="5" applyNumberFormat="1" applyFont="1" applyFill="1" applyBorder="1" applyProtection="1"/>
    <xf numFmtId="1" fontId="8" fillId="9" borderId="12" xfId="5" applyNumberFormat="1" applyFont="1" applyFill="1" applyBorder="1" applyAlignment="1" applyProtection="1">
      <alignment horizontal="right"/>
    </xf>
    <xf numFmtId="1" fontId="8" fillId="9" borderId="3" xfId="5" applyNumberFormat="1" applyFont="1" applyFill="1" applyBorder="1" applyProtection="1"/>
    <xf numFmtId="1" fontId="8" fillId="9" borderId="3" xfId="5" applyNumberFormat="1" applyFont="1" applyFill="1" applyBorder="1" applyAlignment="1" applyProtection="1">
      <alignment horizontal="center"/>
    </xf>
    <xf numFmtId="1" fontId="8" fillId="9" borderId="16" xfId="5" applyNumberFormat="1" applyFont="1" applyFill="1" applyBorder="1" applyAlignment="1" applyProtection="1">
      <alignment horizontal="right"/>
    </xf>
    <xf numFmtId="1" fontId="8" fillId="9" borderId="8" xfId="5" applyNumberFormat="1" applyFont="1" applyFill="1" applyBorder="1" applyAlignment="1" applyProtection="1">
      <alignment horizontal="right"/>
    </xf>
    <xf numFmtId="1" fontId="8" fillId="17" borderId="7" xfId="5" applyNumberFormat="1" applyFont="1" applyFill="1" applyBorder="1" applyProtection="1"/>
    <xf numFmtId="1" fontId="8" fillId="9" borderId="12" xfId="5" applyNumberFormat="1" applyFont="1" applyFill="1" applyBorder="1" applyProtection="1"/>
    <xf numFmtId="1" fontId="8" fillId="9" borderId="4" xfId="5" applyNumberFormat="1" applyFont="1" applyFill="1" applyBorder="1" applyProtection="1"/>
    <xf numFmtId="1" fontId="44" fillId="10" borderId="7" xfId="5" applyNumberFormat="1" applyFont="1" applyFill="1" applyBorder="1" applyAlignment="1" applyProtection="1">
      <alignment horizontal="centerContinuous"/>
    </xf>
    <xf numFmtId="1" fontId="44" fillId="9" borderId="7" xfId="5" applyNumberFormat="1" applyFont="1" applyFill="1" applyBorder="1" applyAlignment="1" applyProtection="1">
      <alignment horizontal="centerContinuous"/>
    </xf>
    <xf numFmtId="1" fontId="44" fillId="9" borderId="12" xfId="5" applyNumberFormat="1" applyFont="1" applyFill="1" applyBorder="1" applyAlignment="1" applyProtection="1">
      <alignment horizontal="centerContinuous"/>
    </xf>
    <xf numFmtId="1" fontId="8" fillId="17" borderId="7" xfId="5" applyNumberFormat="1" applyFont="1" applyFill="1" applyBorder="1" applyAlignment="1" applyProtection="1">
      <alignment horizontal="centerContinuous"/>
    </xf>
    <xf numFmtId="1" fontId="8" fillId="17" borderId="12" xfId="5" applyNumberFormat="1" applyFont="1" applyFill="1" applyBorder="1" applyAlignment="1" applyProtection="1">
      <alignment horizontal="centerContinuous"/>
    </xf>
    <xf numFmtId="1" fontId="49" fillId="22" borderId="7" xfId="5" applyNumberFormat="1" applyFont="1" applyFill="1" applyBorder="1" applyAlignment="1" applyProtection="1"/>
    <xf numFmtId="1" fontId="48" fillId="12" borderId="7" xfId="0" applyNumberFormat="1" applyFont="1" applyFill="1" applyBorder="1"/>
    <xf numFmtId="1" fontId="15" fillId="12" borderId="12" xfId="0" applyNumberFormat="1" applyFont="1" applyFill="1" applyBorder="1"/>
    <xf numFmtId="1" fontId="8" fillId="9" borderId="1" xfId="0" applyNumberFormat="1" applyFont="1" applyFill="1" applyBorder="1"/>
    <xf numFmtId="1" fontId="8" fillId="9" borderId="1" xfId="1" applyNumberFormat="1" applyFont="1" applyFill="1" applyBorder="1" applyProtection="1"/>
    <xf numFmtId="1" fontId="49" fillId="13" borderId="7" xfId="0" applyNumberFormat="1" applyFont="1" applyFill="1" applyBorder="1"/>
    <xf numFmtId="1" fontId="14" fillId="13" borderId="12" xfId="0" applyNumberFormat="1" applyFont="1" applyFill="1" applyBorder="1"/>
    <xf numFmtId="1" fontId="49" fillId="13" borderId="7" xfId="0" applyNumberFormat="1" applyFont="1" applyFill="1" applyBorder="1" applyAlignment="1">
      <alignment horizontal="left"/>
    </xf>
    <xf numFmtId="1" fontId="14" fillId="13" borderId="12" xfId="0" applyNumberFormat="1" applyFont="1" applyFill="1" applyBorder="1" applyAlignment="1">
      <alignment horizontal="right"/>
    </xf>
    <xf numFmtId="1" fontId="8" fillId="9" borderId="7" xfId="0" applyNumberFormat="1" applyFont="1" applyFill="1" applyBorder="1"/>
    <xf numFmtId="1" fontId="8" fillId="9" borderId="7" xfId="1" applyNumberFormat="1" applyFont="1" applyFill="1" applyBorder="1" applyProtection="1"/>
    <xf numFmtId="1" fontId="8" fillId="9" borderId="12" xfId="1" applyNumberFormat="1" applyFont="1" applyFill="1" applyBorder="1" applyAlignment="1" applyProtection="1">
      <alignment horizontal="right"/>
    </xf>
    <xf numFmtId="1" fontId="8" fillId="9" borderId="3" xfId="0" applyNumberFormat="1" applyFont="1" applyFill="1" applyBorder="1"/>
    <xf numFmtId="1" fontId="8" fillId="9" borderId="3" xfId="1" applyNumberFormat="1" applyFont="1" applyFill="1" applyBorder="1" applyAlignment="1" applyProtection="1">
      <alignment horizontal="center"/>
    </xf>
    <xf numFmtId="1" fontId="8" fillId="9" borderId="16" xfId="1" applyNumberFormat="1" applyFont="1" applyFill="1" applyBorder="1" applyAlignment="1" applyProtection="1">
      <alignment horizontal="right"/>
    </xf>
    <xf numFmtId="1" fontId="8" fillId="9" borderId="12" xfId="0" applyNumberFormat="1" applyFont="1" applyFill="1" applyBorder="1" applyAlignment="1">
      <alignment horizontal="right"/>
    </xf>
    <xf numFmtId="1" fontId="8" fillId="9" borderId="8" xfId="0" applyNumberFormat="1" applyFont="1" applyFill="1" applyBorder="1" applyAlignment="1">
      <alignment horizontal="right"/>
    </xf>
    <xf numFmtId="1" fontId="8" fillId="17" borderId="7" xfId="0" applyNumberFormat="1" applyFont="1" applyFill="1" applyBorder="1"/>
    <xf numFmtId="1" fontId="8" fillId="9" borderId="12" xfId="0" applyNumberFormat="1" applyFont="1" applyFill="1" applyBorder="1"/>
    <xf numFmtId="1" fontId="8" fillId="9" borderId="4" xfId="0" applyNumberFormat="1" applyFont="1" applyFill="1" applyBorder="1"/>
    <xf numFmtId="1" fontId="44" fillId="10" borderId="7" xfId="0" applyNumberFormat="1" applyFont="1" applyFill="1" applyBorder="1" applyAlignment="1">
      <alignment horizontal="centerContinuous"/>
    </xf>
    <xf numFmtId="1" fontId="44" fillId="9" borderId="7" xfId="0" applyNumberFormat="1" applyFont="1" applyFill="1" applyBorder="1" applyAlignment="1">
      <alignment horizontal="centerContinuous"/>
    </xf>
    <xf numFmtId="1" fontId="44" fillId="9" borderId="12" xfId="0" applyNumberFormat="1" applyFont="1" applyFill="1" applyBorder="1" applyAlignment="1">
      <alignment horizontal="centerContinuous"/>
    </xf>
    <xf numFmtId="1" fontId="8" fillId="17" borderId="7" xfId="0" applyNumberFormat="1" applyFont="1" applyFill="1" applyBorder="1" applyAlignment="1">
      <alignment horizontal="centerContinuous"/>
    </xf>
    <xf numFmtId="1" fontId="8" fillId="17" borderId="12" xfId="0" applyNumberFormat="1" applyFont="1" applyFill="1" applyBorder="1" applyAlignment="1">
      <alignment horizontal="centerContinuous"/>
    </xf>
    <xf numFmtId="1" fontId="49" fillId="22" borderId="7" xfId="0" applyNumberFormat="1" applyFont="1" applyFill="1" applyBorder="1"/>
    <xf numFmtId="1" fontId="14" fillId="22" borderId="7" xfId="1" applyNumberFormat="1" applyFont="1" applyFill="1" applyBorder="1" applyAlignment="1" applyProtection="1"/>
    <xf numFmtId="1" fontId="15" fillId="11" borderId="12" xfId="0" applyNumberFormat="1" applyFont="1" applyFill="1" applyBorder="1"/>
    <xf numFmtId="1" fontId="15" fillId="12" borderId="8" xfId="0" applyNumberFormat="1" applyFont="1" applyFill="1" applyBorder="1"/>
    <xf numFmtId="1" fontId="48" fillId="11" borderId="39" xfId="0" applyNumberFormat="1" applyFont="1" applyFill="1" applyBorder="1"/>
    <xf numFmtId="1" fontId="8" fillId="10" borderId="45" xfId="1" applyNumberFormat="1" applyFont="1" applyFill="1" applyBorder="1" applyProtection="1"/>
    <xf numFmtId="1" fontId="8" fillId="10" borderId="1" xfId="1" applyNumberFormat="1" applyFont="1" applyFill="1" applyBorder="1" applyProtection="1"/>
    <xf numFmtId="1" fontId="8" fillId="10" borderId="1" xfId="1" applyNumberFormat="1" applyFont="1" applyFill="1" applyBorder="1" applyAlignment="1" applyProtection="1"/>
    <xf numFmtId="1" fontId="8" fillId="10" borderId="40" xfId="1" applyNumberFormat="1" applyFont="1" applyFill="1" applyBorder="1" applyProtection="1"/>
    <xf numFmtId="1" fontId="8" fillId="10" borderId="45" xfId="1" applyNumberFormat="1" applyFont="1" applyFill="1" applyBorder="1" applyAlignment="1" applyProtection="1"/>
    <xf numFmtId="1" fontId="14" fillId="0" borderId="12" xfId="0" applyNumberFormat="1" applyFont="1" applyBorder="1"/>
    <xf numFmtId="1" fontId="14" fillId="13" borderId="8" xfId="0" applyNumberFormat="1" applyFont="1" applyFill="1" applyBorder="1"/>
    <xf numFmtId="1" fontId="49" fillId="0" borderId="39" xfId="0" applyNumberFormat="1" applyFont="1" applyBorder="1"/>
    <xf numFmtId="1" fontId="14" fillId="13" borderId="8" xfId="0" applyNumberFormat="1" applyFont="1" applyFill="1" applyBorder="1" applyAlignment="1">
      <alignment horizontal="right"/>
    </xf>
    <xf numFmtId="1" fontId="8" fillId="9" borderId="15" xfId="1" applyNumberFormat="1" applyFont="1" applyFill="1" applyBorder="1" applyProtection="1"/>
    <xf numFmtId="1" fontId="8" fillId="10" borderId="1" xfId="1" applyNumberFormat="1" applyFont="1" applyFill="1" applyBorder="1" applyAlignment="1" applyProtection="1">
      <alignment horizontal="center"/>
    </xf>
    <xf numFmtId="1" fontId="8" fillId="10" borderId="40" xfId="1" applyNumberFormat="1" applyFont="1" applyFill="1" applyBorder="1" applyAlignment="1" applyProtection="1">
      <alignment horizontal="center"/>
    </xf>
    <xf numFmtId="1" fontId="8" fillId="10" borderId="46" xfId="1" applyNumberFormat="1" applyFont="1" applyFill="1" applyBorder="1" applyAlignment="1" applyProtection="1"/>
    <xf numFmtId="1" fontId="49" fillId="0" borderId="39" xfId="0" applyNumberFormat="1" applyFont="1" applyBorder="1" applyAlignment="1">
      <alignment horizontal="right"/>
    </xf>
    <xf numFmtId="1" fontId="15" fillId="11" borderId="12" xfId="0" applyNumberFormat="1" applyFont="1" applyFill="1" applyBorder="1" applyAlignment="1">
      <alignment horizontal="right"/>
    </xf>
    <xf numFmtId="1" fontId="48" fillId="12" borderId="7" xfId="0" applyNumberFormat="1" applyFont="1" applyFill="1" applyBorder="1" applyAlignment="1">
      <alignment horizontal="right"/>
    </xf>
    <xf numFmtId="1" fontId="15" fillId="12" borderId="8" xfId="0" applyNumberFormat="1" applyFont="1" applyFill="1" applyBorder="1" applyAlignment="1">
      <alignment horizontal="right"/>
    </xf>
    <xf numFmtId="1" fontId="48" fillId="11" borderId="39" xfId="0" applyNumberFormat="1" applyFont="1" applyFill="1" applyBorder="1" applyAlignment="1">
      <alignment horizontal="right"/>
    </xf>
    <xf numFmtId="1" fontId="8" fillId="9" borderId="45" xfId="1" applyNumberFormat="1" applyFont="1" applyFill="1" applyBorder="1" applyAlignment="1" applyProtection="1">
      <alignment horizontal="right"/>
    </xf>
    <xf numFmtId="1" fontId="8" fillId="9" borderId="1" xfId="1" applyNumberFormat="1" applyFont="1" applyFill="1" applyBorder="1" applyAlignment="1" applyProtection="1">
      <alignment horizontal="right"/>
    </xf>
    <xf numFmtId="1" fontId="8" fillId="9" borderId="15" xfId="1" applyNumberFormat="1" applyFont="1" applyFill="1" applyBorder="1" applyAlignment="1" applyProtection="1"/>
    <xf numFmtId="1" fontId="8" fillId="9" borderId="1" xfId="1" applyNumberFormat="1" applyFont="1" applyFill="1" applyBorder="1" applyAlignment="1" applyProtection="1"/>
    <xf numFmtId="1" fontId="8" fillId="9" borderId="40" xfId="1" applyNumberFormat="1" applyFont="1" applyFill="1" applyBorder="1" applyAlignment="1" applyProtection="1">
      <alignment horizontal="right"/>
    </xf>
    <xf numFmtId="1" fontId="8" fillId="9" borderId="45" xfId="1" applyNumberFormat="1" applyFont="1" applyFill="1" applyBorder="1" applyAlignment="1" applyProtection="1"/>
    <xf numFmtId="1" fontId="8" fillId="9" borderId="16" xfId="1" applyNumberFormat="1" applyFont="1" applyFill="1" applyBorder="1" applyAlignment="1" applyProtection="1"/>
    <xf numFmtId="1" fontId="8" fillId="9" borderId="47" xfId="1" applyNumberFormat="1" applyFont="1" applyFill="1" applyBorder="1" applyAlignment="1" applyProtection="1">
      <alignment horizontal="right"/>
    </xf>
    <xf numFmtId="1" fontId="8" fillId="9" borderId="8" xfId="1" applyNumberFormat="1" applyFont="1" applyFill="1" applyBorder="1" applyAlignment="1" applyProtection="1">
      <alignment horizontal="right"/>
    </xf>
    <xf numFmtId="1" fontId="8" fillId="9" borderId="7" xfId="1" applyNumberFormat="1" applyFont="1" applyFill="1" applyBorder="1" applyAlignment="1" applyProtection="1"/>
    <xf numFmtId="1" fontId="8" fillId="9" borderId="8" xfId="1" applyNumberFormat="1" applyFont="1" applyFill="1" applyBorder="1" applyAlignment="1" applyProtection="1"/>
    <xf numFmtId="1" fontId="8" fillId="9" borderId="39" xfId="1" applyNumberFormat="1" applyFont="1" applyFill="1" applyBorder="1" applyAlignment="1" applyProtection="1">
      <alignment horizontal="right"/>
    </xf>
    <xf numFmtId="1" fontId="8" fillId="9" borderId="47" xfId="1" applyNumberFormat="1" applyFont="1" applyFill="1" applyBorder="1" applyAlignment="1" applyProtection="1"/>
    <xf numFmtId="1" fontId="8" fillId="9" borderId="12" xfId="1" applyNumberFormat="1" applyFont="1" applyFill="1" applyBorder="1" applyAlignment="1" applyProtection="1"/>
    <xf numFmtId="1" fontId="15" fillId="11" borderId="4" xfId="0" applyNumberFormat="1" applyFont="1" applyFill="1" applyBorder="1" applyAlignment="1">
      <alignment horizontal="right"/>
    </xf>
    <xf numFmtId="1" fontId="48" fillId="12" borderId="2" xfId="0" applyNumberFormat="1" applyFont="1" applyFill="1" applyBorder="1" applyAlignment="1">
      <alignment horizontal="right"/>
    </xf>
    <xf numFmtId="1" fontId="15" fillId="12" borderId="3" xfId="0" applyNumberFormat="1" applyFont="1" applyFill="1" applyBorder="1" applyAlignment="1">
      <alignment horizontal="right"/>
    </xf>
    <xf numFmtId="1" fontId="48" fillId="11" borderId="48" xfId="0" applyNumberFormat="1" applyFont="1" applyFill="1" applyBorder="1" applyAlignment="1">
      <alignment horizontal="right"/>
    </xf>
    <xf numFmtId="1" fontId="15" fillId="11" borderId="4" xfId="0" applyNumberFormat="1" applyFont="1" applyFill="1" applyBorder="1"/>
    <xf numFmtId="1" fontId="48" fillId="12" borderId="2" xfId="0" applyNumberFormat="1" applyFont="1" applyFill="1" applyBorder="1"/>
    <xf numFmtId="9" fontId="15" fillId="11" borderId="17" xfId="2" applyFont="1" applyFill="1" applyBorder="1" applyAlignment="1" applyProtection="1">
      <alignment horizontal="right"/>
    </xf>
    <xf numFmtId="9" fontId="8" fillId="10" borderId="1" xfId="2" applyFont="1" applyFill="1" applyBorder="1" applyProtection="1"/>
    <xf numFmtId="9" fontId="14" fillId="0" borderId="17" xfId="2" applyFont="1" applyFill="1" applyBorder="1" applyAlignment="1" applyProtection="1">
      <alignment horizontal="right"/>
    </xf>
    <xf numFmtId="9" fontId="8" fillId="9" borderId="17" xfId="2" applyFont="1" applyFill="1" applyBorder="1" applyProtection="1"/>
    <xf numFmtId="9" fontId="8" fillId="9" borderId="3" xfId="2" applyFont="1" applyFill="1" applyBorder="1" applyProtection="1"/>
    <xf numFmtId="9" fontId="8" fillId="10" borderId="1" xfId="2" applyFont="1" applyFill="1" applyBorder="1" applyAlignment="1" applyProtection="1">
      <alignment horizontal="center"/>
    </xf>
    <xf numFmtId="9" fontId="8" fillId="9" borderId="1" xfId="2" applyFont="1" applyFill="1" applyBorder="1" applyProtection="1"/>
    <xf numFmtId="9" fontId="8" fillId="9" borderId="8" xfId="2" applyFont="1" applyFill="1" applyBorder="1" applyProtection="1"/>
    <xf numFmtId="2" fontId="8" fillId="2" borderId="8" xfId="0" applyNumberFormat="1" applyFont="1" applyFill="1" applyBorder="1" applyAlignment="1">
      <alignment horizontal="center"/>
    </xf>
    <xf numFmtId="1" fontId="15" fillId="5" borderId="12" xfId="0" applyNumberFormat="1" applyFont="1" applyFill="1" applyBorder="1"/>
    <xf numFmtId="1" fontId="45" fillId="8" borderId="7" xfId="0" applyNumberFormat="1" applyFont="1" applyFill="1" applyBorder="1"/>
    <xf numFmtId="1" fontId="15" fillId="8" borderId="8" xfId="0" applyNumberFormat="1" applyFont="1" applyFill="1" applyBorder="1"/>
    <xf numFmtId="1" fontId="45" fillId="5" borderId="39" xfId="0" applyNumberFormat="1" applyFont="1" applyFill="1" applyBorder="1"/>
    <xf numFmtId="1" fontId="8" fillId="6" borderId="0" xfId="0" applyNumberFormat="1" applyFont="1" applyFill="1"/>
    <xf numFmtId="1" fontId="8" fillId="6" borderId="49" xfId="0" applyNumberFormat="1" applyFont="1" applyFill="1" applyBorder="1"/>
    <xf numFmtId="1" fontId="8" fillId="6" borderId="53" xfId="0" applyNumberFormat="1" applyFont="1" applyFill="1" applyBorder="1"/>
    <xf numFmtId="1" fontId="8" fillId="6" borderId="45" xfId="0" applyNumberFormat="1" applyFont="1" applyFill="1" applyBorder="1"/>
    <xf numFmtId="1" fontId="8" fillId="6" borderId="1" xfId="0" applyNumberFormat="1" applyFont="1" applyFill="1" applyBorder="1"/>
    <xf numFmtId="1" fontId="8" fillId="2" borderId="7" xfId="0" applyNumberFormat="1" applyFont="1" applyFill="1" applyBorder="1"/>
    <xf numFmtId="1" fontId="8" fillId="2" borderId="8" xfId="0" applyNumberFormat="1" applyFont="1" applyFill="1" applyBorder="1"/>
    <xf numFmtId="1" fontId="8" fillId="2" borderId="12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1" fontId="8" fillId="2" borderId="1" xfId="0" applyNumberFormat="1" applyFont="1" applyFill="1" applyBorder="1"/>
    <xf numFmtId="1" fontId="8" fillId="2" borderId="40" xfId="0" applyNumberFormat="1" applyFont="1" applyFill="1" applyBorder="1"/>
    <xf numFmtId="1" fontId="8" fillId="2" borderId="45" xfId="0" applyNumberFormat="1" applyFont="1" applyFill="1" applyBorder="1"/>
    <xf numFmtId="1" fontId="8" fillId="2" borderId="16" xfId="0" applyNumberFormat="1" applyFont="1" applyFill="1" applyBorder="1"/>
    <xf numFmtId="1" fontId="9" fillId="7" borderId="7" xfId="0" applyNumberFormat="1" applyFont="1" applyFill="1" applyBorder="1"/>
    <xf numFmtId="1" fontId="14" fillId="7" borderId="8" xfId="0" applyNumberFormat="1" applyFont="1" applyFill="1" applyBorder="1"/>
    <xf numFmtId="1" fontId="9" fillId="0" borderId="39" xfId="0" applyNumberFormat="1" applyFont="1" applyBorder="1"/>
    <xf numFmtId="1" fontId="14" fillId="0" borderId="12" xfId="0" applyNumberFormat="1" applyFont="1" applyBorder="1" applyAlignment="1">
      <alignment horizontal="right"/>
    </xf>
    <xf numFmtId="1" fontId="9" fillId="7" borderId="7" xfId="0" applyNumberFormat="1" applyFont="1" applyFill="1" applyBorder="1" applyAlignment="1">
      <alignment horizontal="left"/>
    </xf>
    <xf numFmtId="1" fontId="14" fillId="7" borderId="8" xfId="0" applyNumberFormat="1" applyFont="1" applyFill="1" applyBorder="1" applyAlignment="1">
      <alignment horizontal="right"/>
    </xf>
    <xf numFmtId="1" fontId="9" fillId="0" borderId="39" xfId="0" applyNumberFormat="1" applyFont="1" applyBorder="1" applyAlignment="1">
      <alignment horizontal="left"/>
    </xf>
    <xf numFmtId="1" fontId="8" fillId="2" borderId="1" xfId="1" applyNumberFormat="1" applyFont="1" applyFill="1" applyBorder="1" applyAlignment="1" applyProtection="1"/>
    <xf numFmtId="1" fontId="8" fillId="2" borderId="0" xfId="1" applyNumberFormat="1" applyFont="1" applyFill="1" applyBorder="1" applyAlignment="1" applyProtection="1"/>
    <xf numFmtId="1" fontId="8" fillId="2" borderId="15" xfId="1" applyNumberFormat="1" applyFont="1" applyFill="1" applyBorder="1" applyAlignment="1" applyProtection="1"/>
    <xf numFmtId="1" fontId="8" fillId="2" borderId="1" xfId="1" applyNumberFormat="1" applyFont="1" applyFill="1" applyBorder="1" applyAlignment="1" applyProtection="1">
      <alignment horizontal="center"/>
    </xf>
    <xf numFmtId="1" fontId="8" fillId="2" borderId="6" xfId="1" applyNumberFormat="1" applyFont="1" applyFill="1" applyBorder="1" applyAlignment="1" applyProtection="1"/>
    <xf numFmtId="1" fontId="8" fillId="2" borderId="49" xfId="1" applyNumberFormat="1" applyFont="1" applyFill="1" applyBorder="1" applyAlignment="1" applyProtection="1"/>
    <xf numFmtId="1" fontId="8" fillId="2" borderId="54" xfId="1" applyNumberFormat="1" applyFont="1" applyFill="1" applyBorder="1" applyAlignment="1" applyProtection="1"/>
    <xf numFmtId="1" fontId="8" fillId="2" borderId="8" xfId="1" applyNumberFormat="1" applyFont="1" applyFill="1" applyBorder="1" applyAlignment="1" applyProtection="1"/>
    <xf numFmtId="1" fontId="8" fillId="2" borderId="12" xfId="1" applyNumberFormat="1" applyFont="1" applyFill="1" applyBorder="1" applyAlignment="1" applyProtection="1"/>
    <xf numFmtId="1" fontId="8" fillId="2" borderId="7" xfId="1" applyNumberFormat="1" applyFont="1" applyFill="1" applyBorder="1" applyAlignment="1" applyProtection="1"/>
    <xf numFmtId="1" fontId="8" fillId="2" borderId="8" xfId="1" applyNumberFormat="1" applyFont="1" applyFill="1" applyBorder="1" applyAlignment="1" applyProtection="1">
      <alignment horizontal="center"/>
    </xf>
    <xf numFmtId="1" fontId="8" fillId="2" borderId="40" xfId="1" applyNumberFormat="1" applyFont="1" applyFill="1" applyBorder="1" applyAlignment="1" applyProtection="1"/>
    <xf numFmtId="1" fontId="8" fillId="2" borderId="45" xfId="1" applyNumberFormat="1" applyFont="1" applyFill="1" applyBorder="1" applyAlignment="1" applyProtection="1"/>
    <xf numFmtId="1" fontId="8" fillId="2" borderId="16" xfId="1" applyNumberFormat="1" applyFont="1" applyFill="1" applyBorder="1" applyAlignment="1" applyProtection="1"/>
    <xf numFmtId="1" fontId="8" fillId="2" borderId="39" xfId="1" applyNumberFormat="1" applyFont="1" applyFill="1" applyBorder="1" applyAlignment="1" applyProtection="1"/>
    <xf numFmtId="1" fontId="8" fillId="2" borderId="47" xfId="1" applyNumberFormat="1" applyFont="1" applyFill="1" applyBorder="1" applyAlignment="1" applyProtection="1"/>
    <xf numFmtId="2" fontId="8" fillId="2" borderId="0" xfId="0" applyNumberFormat="1" applyFont="1" applyFill="1"/>
    <xf numFmtId="1" fontId="9" fillId="0" borderId="7" xfId="0" applyNumberFormat="1" applyFont="1" applyBorder="1"/>
    <xf numFmtId="1" fontId="14" fillId="7" borderId="12" xfId="0" applyNumberFormat="1" applyFont="1" applyFill="1" applyBorder="1"/>
    <xf numFmtId="1" fontId="45" fillId="5" borderId="7" xfId="0" applyNumberFormat="1" applyFont="1" applyFill="1" applyBorder="1"/>
    <xf numFmtId="1" fontId="8" fillId="2" borderId="0" xfId="0" applyNumberFormat="1" applyFont="1" applyFill="1"/>
    <xf numFmtId="2" fontId="8" fillId="2" borderId="3" xfId="0" applyNumberFormat="1" applyFont="1" applyFill="1" applyBorder="1" applyAlignment="1">
      <alignment horizontal="center"/>
    </xf>
    <xf numFmtId="1" fontId="14" fillId="0" borderId="14" xfId="0" applyNumberFormat="1" applyFont="1" applyBorder="1" applyAlignment="1" applyProtection="1">
      <alignment horizontal="right"/>
      <protection locked="0"/>
    </xf>
    <xf numFmtId="1" fontId="14" fillId="0" borderId="15" xfId="0" applyNumberFormat="1" applyFont="1" applyBorder="1" applyAlignment="1">
      <alignment horizontal="right"/>
    </xf>
    <xf numFmtId="1" fontId="14" fillId="0" borderId="1" xfId="0" applyNumberFormat="1" applyFont="1" applyBorder="1" applyAlignment="1" applyProtection="1">
      <alignment horizontal="right"/>
      <protection locked="0"/>
    </xf>
    <xf numFmtId="1" fontId="14" fillId="0" borderId="17" xfId="0" applyNumberFormat="1" applyFont="1" applyBorder="1" applyAlignment="1" applyProtection="1">
      <alignment horizontal="right"/>
      <protection locked="0"/>
    </xf>
    <xf numFmtId="1" fontId="14" fillId="0" borderId="14" xfId="0" applyNumberFormat="1" applyFont="1" applyBorder="1" applyAlignment="1">
      <alignment horizontal="right"/>
    </xf>
    <xf numFmtId="1" fontId="14" fillId="0" borderId="7" xfId="0" applyNumberFormat="1" applyFont="1" applyBorder="1" applyAlignment="1">
      <alignment horizontal="right"/>
    </xf>
    <xf numFmtId="1" fontId="14" fillId="0" borderId="1" xfId="0" applyNumberFormat="1" applyFont="1" applyBorder="1" applyAlignment="1">
      <alignment horizontal="right"/>
    </xf>
    <xf numFmtId="1" fontId="14" fillId="0" borderId="8" xfId="0" applyNumberFormat="1" applyFont="1" applyBorder="1" applyAlignment="1">
      <alignment horizontal="right"/>
    </xf>
    <xf numFmtId="1" fontId="14" fillId="0" borderId="27" xfId="0" applyNumberFormat="1" applyFont="1" applyBorder="1" applyAlignment="1" applyProtection="1">
      <alignment horizontal="right"/>
      <protection locked="0"/>
    </xf>
    <xf numFmtId="1" fontId="14" fillId="0" borderId="2" xfId="0" applyNumberFormat="1" applyFont="1" applyBorder="1" applyAlignment="1">
      <alignment horizontal="right"/>
    </xf>
    <xf numFmtId="1" fontId="14" fillId="0" borderId="3" xfId="0" applyNumberFormat="1" applyFont="1" applyBorder="1" applyAlignment="1">
      <alignment horizontal="right"/>
    </xf>
    <xf numFmtId="1" fontId="15" fillId="5" borderId="17" xfId="0" applyNumberFormat="1" applyFont="1" applyFill="1" applyBorder="1"/>
    <xf numFmtId="1" fontId="14" fillId="0" borderId="17" xfId="0" applyNumberFormat="1" applyFont="1" applyBorder="1" applyAlignment="1">
      <alignment horizontal="right"/>
    </xf>
    <xf numFmtId="1" fontId="15" fillId="5" borderId="7" xfId="0" applyNumberFormat="1" applyFont="1" applyFill="1" applyBorder="1" applyAlignment="1">
      <alignment horizontal="right"/>
    </xf>
    <xf numFmtId="1" fontId="15" fillId="5" borderId="8" xfId="0" applyNumberFormat="1" applyFont="1" applyFill="1" applyBorder="1" applyAlignment="1">
      <alignment horizontal="right"/>
    </xf>
    <xf numFmtId="1" fontId="14" fillId="21" borderId="17" xfId="0" applyNumberFormat="1" applyFont="1" applyFill="1" applyBorder="1" applyAlignment="1" applyProtection="1">
      <alignment horizontal="right"/>
      <protection locked="0"/>
    </xf>
    <xf numFmtId="1" fontId="14" fillId="2" borderId="60" xfId="0" applyNumberFormat="1" applyFont="1" applyFill="1" applyBorder="1"/>
    <xf numFmtId="1" fontId="15" fillId="5" borderId="27" xfId="0" applyNumberFormat="1" applyFont="1" applyFill="1" applyBorder="1"/>
    <xf numFmtId="1" fontId="15" fillId="5" borderId="2" xfId="0" applyNumberFormat="1" applyFont="1" applyFill="1" applyBorder="1" applyAlignment="1">
      <alignment horizontal="right"/>
    </xf>
    <xf numFmtId="1" fontId="15" fillId="5" borderId="3" xfId="0" applyNumberFormat="1" applyFont="1" applyFill="1" applyBorder="1" applyAlignment="1">
      <alignment horizontal="right"/>
    </xf>
    <xf numFmtId="1" fontId="10" fillId="2" borderId="55" xfId="1" applyNumberFormat="1" applyFont="1" applyFill="1" applyBorder="1" applyAlignment="1" applyProtection="1">
      <alignment horizontal="center" vertical="center"/>
    </xf>
    <xf numFmtId="1" fontId="10" fillId="2" borderId="56" xfId="0" applyNumberFormat="1" applyFont="1" applyFill="1" applyBorder="1" applyAlignment="1">
      <alignment horizontal="center" vertical="center"/>
    </xf>
    <xf numFmtId="1" fontId="10" fillId="2" borderId="57" xfId="1" applyNumberFormat="1" applyFont="1" applyFill="1" applyBorder="1" applyAlignment="1" applyProtection="1">
      <alignment horizontal="center" vertical="center"/>
    </xf>
    <xf numFmtId="1" fontId="14" fillId="2" borderId="17" xfId="0" applyNumberFormat="1" applyFont="1" applyFill="1" applyBorder="1" applyAlignment="1">
      <alignment horizontal="right"/>
    </xf>
    <xf numFmtId="1" fontId="9" fillId="0" borderId="7" xfId="0" applyNumberFormat="1" applyFont="1" applyBorder="1" applyAlignment="1">
      <alignment horizontal="left"/>
    </xf>
    <xf numFmtId="1" fontId="16" fillId="0" borderId="8" xfId="0" applyNumberFormat="1" applyFont="1" applyBorder="1" applyAlignment="1">
      <alignment horizontal="right"/>
    </xf>
    <xf numFmtId="1" fontId="14" fillId="2" borderId="17" xfId="0" applyNumberFormat="1" applyFont="1" applyFill="1" applyBorder="1"/>
    <xf numFmtId="1" fontId="14" fillId="7" borderId="1" xfId="0" applyNumberFormat="1" applyFont="1" applyFill="1" applyBorder="1" applyAlignment="1">
      <alignment horizontal="right"/>
    </xf>
    <xf numFmtId="1" fontId="14" fillId="7" borderId="15" xfId="0" applyNumberFormat="1" applyFont="1" applyFill="1" applyBorder="1" applyAlignment="1">
      <alignment horizontal="right"/>
    </xf>
    <xf numFmtId="1" fontId="15" fillId="8" borderId="17" xfId="0" applyNumberFormat="1" applyFont="1" applyFill="1" applyBorder="1"/>
    <xf numFmtId="1" fontId="15" fillId="8" borderId="7" xfId="0" applyNumberFormat="1" applyFont="1" applyFill="1" applyBorder="1" applyAlignment="1">
      <alignment horizontal="right"/>
    </xf>
    <xf numFmtId="1" fontId="15" fillId="8" borderId="8" xfId="0" applyNumberFormat="1" applyFont="1" applyFill="1" applyBorder="1" applyAlignment="1">
      <alignment horizontal="right"/>
    </xf>
    <xf numFmtId="1" fontId="15" fillId="8" borderId="2" xfId="0" applyNumberFormat="1" applyFont="1" applyFill="1" applyBorder="1" applyAlignment="1">
      <alignment horizontal="right"/>
    </xf>
    <xf numFmtId="1" fontId="10" fillId="2" borderId="57" xfId="1" applyNumberFormat="1" applyFont="1" applyFill="1" applyBorder="1" applyAlignment="1" applyProtection="1">
      <alignment horizontal="center" vertical="center" wrapText="1"/>
    </xf>
    <xf numFmtId="1" fontId="14" fillId="2" borderId="8" xfId="0" applyNumberFormat="1" applyFont="1" applyFill="1" applyBorder="1" applyAlignment="1">
      <alignment horizontal="right"/>
    </xf>
    <xf numFmtId="9" fontId="10" fillId="2" borderId="55" xfId="2" applyFont="1" applyFill="1" applyBorder="1" applyAlignment="1" applyProtection="1">
      <alignment horizontal="center" vertical="center"/>
    </xf>
    <xf numFmtId="1" fontId="14" fillId="0" borderId="16" xfId="0" applyNumberFormat="1" applyFont="1" applyBorder="1" applyAlignment="1">
      <alignment horizontal="right"/>
    </xf>
    <xf numFmtId="1" fontId="8" fillId="2" borderId="17" xfId="0" applyNumberFormat="1" applyFont="1" applyFill="1" applyBorder="1" applyAlignment="1">
      <alignment horizontal="center" vertical="center"/>
    </xf>
    <xf numFmtId="1" fontId="15" fillId="5" borderId="12" xfId="0" applyNumberFormat="1" applyFont="1" applyFill="1" applyBorder="1" applyAlignment="1">
      <alignment horizontal="right"/>
    </xf>
    <xf numFmtId="1" fontId="15" fillId="5" borderId="7" xfId="0" applyNumberFormat="1" applyFont="1" applyFill="1" applyBorder="1"/>
    <xf numFmtId="1" fontId="15" fillId="5" borderId="8" xfId="0" applyNumberFormat="1" applyFont="1" applyFill="1" applyBorder="1"/>
    <xf numFmtId="1" fontId="8" fillId="2" borderId="17" xfId="0" applyNumberFormat="1" applyFont="1" applyFill="1" applyBorder="1" applyAlignment="1">
      <alignment vertical="center"/>
    </xf>
    <xf numFmtId="1" fontId="8" fillId="2" borderId="8" xfId="0" applyNumberFormat="1" applyFont="1" applyFill="1" applyBorder="1" applyAlignment="1">
      <alignment horizontal="center" vertical="center"/>
    </xf>
    <xf numFmtId="1" fontId="14" fillId="7" borderId="14" xfId="0" applyNumberFormat="1" applyFont="1" applyFill="1" applyBorder="1" applyAlignment="1" applyProtection="1">
      <alignment horizontal="right"/>
      <protection locked="0"/>
    </xf>
    <xf numFmtId="1" fontId="14" fillId="7" borderId="16" xfId="0" applyNumberFormat="1" applyFont="1" applyFill="1" applyBorder="1" applyAlignment="1">
      <alignment horizontal="right"/>
    </xf>
    <xf numFmtId="1" fontId="15" fillId="8" borderId="12" xfId="0" applyNumberFormat="1" applyFont="1" applyFill="1" applyBorder="1" applyAlignment="1">
      <alignment horizontal="right"/>
    </xf>
    <xf numFmtId="1" fontId="14" fillId="21" borderId="14" xfId="0" applyNumberFormat="1" applyFont="1" applyFill="1" applyBorder="1" applyAlignment="1" applyProtection="1">
      <alignment horizontal="right"/>
      <protection locked="0"/>
    </xf>
    <xf numFmtId="9" fontId="14" fillId="0" borderId="15" xfId="2" applyFont="1" applyBorder="1" applyAlignment="1" applyProtection="1"/>
    <xf numFmtId="9" fontId="14" fillId="0" borderId="7" xfId="2" applyFont="1" applyBorder="1" applyAlignment="1" applyProtection="1"/>
    <xf numFmtId="9" fontId="15" fillId="5" borderId="7" xfId="2" applyFont="1" applyFill="1" applyBorder="1" applyAlignment="1" applyProtection="1"/>
    <xf numFmtId="9" fontId="14" fillId="0" borderId="7" xfId="2" applyFont="1" applyFill="1" applyBorder="1" applyAlignment="1" applyProtection="1"/>
    <xf numFmtId="9" fontId="14" fillId="7" borderId="15" xfId="2" applyFont="1" applyFill="1" applyBorder="1" applyAlignment="1" applyProtection="1">
      <alignment horizontal="right"/>
    </xf>
    <xf numFmtId="9" fontId="15" fillId="8" borderId="7" xfId="2" applyFont="1" applyFill="1" applyBorder="1" applyAlignment="1" applyProtection="1">
      <alignment horizontal="right"/>
    </xf>
    <xf numFmtId="9" fontId="10" fillId="2" borderId="63" xfId="2" applyFont="1" applyFill="1" applyBorder="1" applyAlignment="1" applyProtection="1">
      <alignment horizontal="right" vertical="center"/>
    </xf>
    <xf numFmtId="2" fontId="38" fillId="0" borderId="0" xfId="0" applyNumberFormat="1" applyFont="1" applyAlignment="1">
      <alignment vertical="center"/>
    </xf>
    <xf numFmtId="2" fontId="10" fillId="2" borderId="59" xfId="0" applyNumberFormat="1" applyFont="1" applyFill="1" applyBorder="1" applyAlignment="1">
      <alignment horizontal="center" vertical="center" wrapText="1"/>
    </xf>
    <xf numFmtId="2" fontId="14" fillId="0" borderId="17" xfId="2" applyNumberFormat="1" applyFont="1" applyBorder="1" applyAlignment="1" applyProtection="1"/>
    <xf numFmtId="2" fontId="15" fillId="5" borderId="17" xfId="2" applyNumberFormat="1" applyFont="1" applyFill="1" applyBorder="1" applyAlignment="1" applyProtection="1"/>
    <xf numFmtId="2" fontId="15" fillId="5" borderId="27" xfId="2" applyNumberFormat="1" applyFont="1" applyFill="1" applyBorder="1" applyAlignment="1" applyProtection="1"/>
    <xf numFmtId="2" fontId="10" fillId="2" borderId="55" xfId="2" applyNumberFormat="1" applyFont="1" applyFill="1" applyBorder="1" applyAlignment="1" applyProtection="1">
      <alignment horizontal="center" vertical="center"/>
    </xf>
    <xf numFmtId="2" fontId="14" fillId="0" borderId="14" xfId="2" applyNumberFormat="1" applyFont="1" applyBorder="1" applyAlignment="1" applyProtection="1"/>
    <xf numFmtId="2" fontId="14" fillId="0" borderId="17" xfId="2" applyNumberFormat="1" applyFont="1" applyFill="1" applyBorder="1" applyAlignment="1" applyProtection="1"/>
    <xf numFmtId="2" fontId="21" fillId="0" borderId="0" xfId="0" applyNumberFormat="1" applyFont="1" applyAlignment="1">
      <alignment vertical="center"/>
    </xf>
    <xf numFmtId="2" fontId="10" fillId="2" borderId="56" xfId="0" applyNumberFormat="1" applyFont="1" applyFill="1" applyBorder="1" applyAlignment="1">
      <alignment horizontal="center" vertical="center" wrapText="1"/>
    </xf>
    <xf numFmtId="2" fontId="14" fillId="7" borderId="14" xfId="2" applyNumberFormat="1" applyFont="1" applyFill="1" applyBorder="1" applyAlignment="1" applyProtection="1">
      <alignment horizontal="right"/>
    </xf>
    <xf numFmtId="2" fontId="15" fillId="8" borderId="17" xfId="2" applyNumberFormat="1" applyFont="1" applyFill="1" applyBorder="1" applyAlignment="1" applyProtection="1">
      <alignment horizontal="right"/>
    </xf>
    <xf numFmtId="2" fontId="10" fillId="2" borderId="56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5" fillId="0" borderId="0" xfId="3" applyFont="1" applyAlignment="1">
      <alignment horizontal="left" vertical="top"/>
    </xf>
    <xf numFmtId="0" fontId="0" fillId="0" borderId="0" xfId="0" applyProtection="1">
      <protection locked="0"/>
    </xf>
    <xf numFmtId="0" fontId="59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49" fontId="26" fillId="2" borderId="7" xfId="0" applyNumberFormat="1" applyFont="1" applyFill="1" applyBorder="1" applyAlignment="1">
      <alignment horizontal="center"/>
    </xf>
    <xf numFmtId="49" fontId="26" fillId="2" borderId="8" xfId="0" applyNumberFormat="1" applyFont="1" applyFill="1" applyBorder="1" applyAlignment="1">
      <alignment horizontal="center"/>
    </xf>
    <xf numFmtId="49" fontId="26" fillId="2" borderId="13" xfId="0" applyNumberFormat="1" applyFont="1" applyFill="1" applyBorder="1" applyAlignment="1">
      <alignment horizontal="center"/>
    </xf>
    <xf numFmtId="173" fontId="24" fillId="0" borderId="7" xfId="5" applyNumberFormat="1" applyFont="1" applyBorder="1" applyAlignment="1" applyProtection="1">
      <alignment horizontal="right"/>
    </xf>
    <xf numFmtId="173" fontId="29" fillId="0" borderId="8" xfId="5" applyNumberFormat="1" applyFont="1" applyBorder="1" applyAlignment="1">
      <alignment horizontal="right"/>
    </xf>
    <xf numFmtId="173" fontId="29" fillId="0" borderId="12" xfId="5" applyNumberFormat="1" applyFont="1" applyBorder="1" applyAlignment="1">
      <alignment horizontal="right"/>
    </xf>
    <xf numFmtId="49" fontId="25" fillId="0" borderId="1" xfId="0" applyNumberFormat="1" applyFont="1" applyBorder="1" applyAlignment="1">
      <alignment horizontal="center"/>
    </xf>
    <xf numFmtId="49" fontId="24" fillId="0" borderId="5" xfId="0" applyNumberFormat="1" applyFont="1" applyBorder="1" applyAlignment="1" applyProtection="1">
      <alignment horizontal="left"/>
      <protection locked="0"/>
    </xf>
    <xf numFmtId="49" fontId="24" fillId="0" borderId="0" xfId="0" applyNumberFormat="1" applyFont="1" applyAlignment="1" applyProtection="1">
      <alignment horizontal="left"/>
      <protection locked="0"/>
    </xf>
    <xf numFmtId="49" fontId="24" fillId="0" borderId="6" xfId="0" applyNumberFormat="1" applyFont="1" applyBorder="1" applyAlignment="1" applyProtection="1">
      <alignment horizontal="left"/>
      <protection locked="0"/>
    </xf>
    <xf numFmtId="49" fontId="24" fillId="0" borderId="5" xfId="0" applyNumberFormat="1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49" fontId="24" fillId="0" borderId="6" xfId="0" applyNumberFormat="1" applyFont="1" applyBorder="1" applyAlignment="1">
      <alignment horizontal="center"/>
    </xf>
    <xf numFmtId="0" fontId="24" fillId="0" borderId="5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6" xfId="0" applyFont="1" applyBorder="1" applyAlignment="1" applyProtection="1">
      <alignment horizontal="left"/>
      <protection locked="0"/>
    </xf>
    <xf numFmtId="49" fontId="24" fillId="0" borderId="5" xfId="0" applyNumberFormat="1" applyFont="1" applyBorder="1" applyAlignment="1" applyProtection="1">
      <alignment horizontal="center"/>
      <protection locked="0"/>
    </xf>
    <xf numFmtId="49" fontId="24" fillId="0" borderId="0" xfId="0" applyNumberFormat="1" applyFont="1" applyAlignment="1" applyProtection="1">
      <alignment horizontal="center"/>
      <protection locked="0"/>
    </xf>
    <xf numFmtId="49" fontId="24" fillId="0" borderId="6" xfId="0" applyNumberFormat="1" applyFont="1" applyBorder="1" applyAlignment="1" applyProtection="1">
      <alignment horizontal="center"/>
      <protection locked="0"/>
    </xf>
    <xf numFmtId="173" fontId="31" fillId="5" borderId="18" xfId="5" applyNumberFormat="1" applyFont="1" applyFill="1" applyBorder="1" applyAlignment="1" applyProtection="1">
      <alignment horizontal="right"/>
    </xf>
    <xf numFmtId="173" fontId="31" fillId="5" borderId="19" xfId="5" applyNumberFormat="1" applyFont="1" applyFill="1" applyBorder="1" applyAlignment="1" applyProtection="1">
      <alignment horizontal="right"/>
    </xf>
    <xf numFmtId="173" fontId="31" fillId="5" borderId="20" xfId="5" applyNumberFormat="1" applyFont="1" applyFill="1" applyBorder="1" applyAlignment="1" applyProtection="1">
      <alignment horizontal="right"/>
    </xf>
    <xf numFmtId="49" fontId="25" fillId="0" borderId="7" xfId="0" applyNumberFormat="1" applyFont="1" applyBorder="1" applyAlignment="1">
      <alignment horizontal="center"/>
    </xf>
    <xf numFmtId="49" fontId="25" fillId="0" borderId="12" xfId="0" applyNumberFormat="1" applyFont="1" applyBorder="1" applyAlignment="1">
      <alignment horizontal="center"/>
    </xf>
    <xf numFmtId="172" fontId="30" fillId="22" borderId="7" xfId="5" applyNumberFormat="1" applyFont="1" applyFill="1" applyBorder="1" applyAlignment="1" applyProtection="1">
      <alignment horizontal="right"/>
      <protection locked="0"/>
    </xf>
    <xf numFmtId="172" fontId="30" fillId="22" borderId="12" xfId="5" applyNumberFormat="1" applyFont="1" applyFill="1" applyBorder="1" applyAlignment="1" applyProtection="1">
      <alignment horizontal="right"/>
      <protection locked="0"/>
    </xf>
    <xf numFmtId="49" fontId="26" fillId="2" borderId="9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6" fillId="2" borderId="11" xfId="0" applyNumberFormat="1" applyFont="1" applyFill="1" applyBorder="1" applyAlignment="1">
      <alignment horizontal="center"/>
    </xf>
    <xf numFmtId="172" fontId="30" fillId="0" borderId="7" xfId="5" applyNumberFormat="1" applyFont="1" applyBorder="1" applyAlignment="1" applyProtection="1">
      <alignment horizontal="right"/>
      <protection locked="0"/>
    </xf>
    <xf numFmtId="172" fontId="30" fillId="0" borderId="12" xfId="5" applyNumberFormat="1" applyFont="1" applyBorder="1" applyAlignment="1" applyProtection="1">
      <alignment horizontal="right"/>
      <protection locked="0"/>
    </xf>
    <xf numFmtId="49" fontId="25" fillId="0" borderId="8" xfId="0" applyNumberFormat="1" applyFont="1" applyBorder="1" applyAlignment="1">
      <alignment horizontal="center"/>
    </xf>
    <xf numFmtId="49" fontId="25" fillId="0" borderId="23" xfId="0" applyNumberFormat="1" applyFont="1" applyBorder="1" applyAlignment="1">
      <alignment horizontal="center"/>
    </xf>
    <xf numFmtId="49" fontId="25" fillId="0" borderId="24" xfId="0" applyNumberFormat="1" applyFont="1" applyBorder="1" applyAlignment="1">
      <alignment horizontal="center"/>
    </xf>
    <xf numFmtId="164" fontId="32" fillId="0" borderId="8" xfId="0" applyNumberFormat="1" applyFont="1" applyBorder="1" applyAlignment="1" applyProtection="1">
      <alignment horizontal="right"/>
      <protection locked="0"/>
    </xf>
    <xf numFmtId="1" fontId="30" fillId="23" borderId="7" xfId="0" applyNumberFormat="1" applyFont="1" applyFill="1" applyBorder="1" applyAlignment="1" applyProtection="1">
      <alignment horizontal="right"/>
      <protection locked="0"/>
    </xf>
    <xf numFmtId="1" fontId="30" fillId="23" borderId="12" xfId="0" applyNumberFormat="1" applyFont="1" applyFill="1" applyBorder="1" applyAlignment="1" applyProtection="1">
      <alignment horizontal="right"/>
      <protection locked="0"/>
    </xf>
    <xf numFmtId="1" fontId="30" fillId="0" borderId="7" xfId="0" applyNumberFormat="1" applyFont="1" applyBorder="1" applyAlignment="1" applyProtection="1">
      <alignment horizontal="right"/>
      <protection locked="0"/>
    </xf>
    <xf numFmtId="1" fontId="30" fillId="0" borderId="12" xfId="0" applyNumberFormat="1" applyFont="1" applyBorder="1" applyAlignment="1" applyProtection="1">
      <alignment horizontal="right"/>
      <protection locked="0"/>
    </xf>
    <xf numFmtId="1" fontId="25" fillId="2" borderId="23" xfId="0" applyNumberFormat="1" applyFont="1" applyFill="1" applyBorder="1" applyAlignment="1">
      <alignment horizontal="center"/>
    </xf>
    <xf numFmtId="1" fontId="25" fillId="2" borderId="24" xfId="0" applyNumberFormat="1" applyFont="1" applyFill="1" applyBorder="1" applyAlignment="1">
      <alignment horizontal="center"/>
    </xf>
    <xf numFmtId="173" fontId="36" fillId="0" borderId="7" xfId="5" applyNumberFormat="1" applyFont="1" applyFill="1" applyBorder="1" applyAlignment="1" applyProtection="1">
      <alignment horizontal="right"/>
      <protection locked="0"/>
    </xf>
    <xf numFmtId="173" fontId="36" fillId="0" borderId="8" xfId="5" applyNumberFormat="1" applyFont="1" applyFill="1" applyBorder="1" applyAlignment="1" applyProtection="1">
      <alignment horizontal="right"/>
      <protection locked="0"/>
    </xf>
    <xf numFmtId="173" fontId="36" fillId="7" borderId="7" xfId="5" applyNumberFormat="1" applyFont="1" applyFill="1" applyBorder="1" applyAlignment="1" applyProtection="1">
      <alignment horizontal="right"/>
      <protection locked="0"/>
    </xf>
    <xf numFmtId="173" fontId="36" fillId="7" borderId="8" xfId="5" applyNumberFormat="1" applyFont="1" applyFill="1" applyBorder="1" applyAlignment="1" applyProtection="1">
      <alignment horizontal="right"/>
      <protection locked="0"/>
    </xf>
    <xf numFmtId="173" fontId="30" fillId="0" borderId="7" xfId="5" applyNumberFormat="1" applyFont="1" applyBorder="1" applyAlignment="1" applyProtection="1">
      <alignment horizontal="right"/>
      <protection locked="0"/>
    </xf>
    <xf numFmtId="173" fontId="30" fillId="0" borderId="8" xfId="5" applyNumberFormat="1" applyFont="1" applyBorder="1" applyAlignment="1" applyProtection="1">
      <alignment horizontal="right"/>
      <protection locked="0"/>
    </xf>
    <xf numFmtId="173" fontId="30" fillId="0" borderId="12" xfId="5" applyNumberFormat="1" applyFont="1" applyBorder="1" applyAlignment="1" applyProtection="1">
      <alignment horizontal="right"/>
      <protection locked="0"/>
    </xf>
    <xf numFmtId="173" fontId="36" fillId="0" borderId="30" xfId="5" applyNumberFormat="1" applyFont="1" applyFill="1" applyBorder="1" applyAlignment="1" applyProtection="1">
      <alignment horizontal="right"/>
      <protection locked="0"/>
    </xf>
    <xf numFmtId="49" fontId="27" fillId="0" borderId="7" xfId="0" applyNumberFormat="1" applyFont="1" applyBorder="1" applyAlignment="1">
      <alignment horizontal="center"/>
    </xf>
    <xf numFmtId="49" fontId="27" fillId="0" borderId="8" xfId="0" applyNumberFormat="1" applyFont="1" applyBorder="1" applyAlignment="1">
      <alignment horizontal="center"/>
    </xf>
    <xf numFmtId="49" fontId="27" fillId="0" borderId="12" xfId="0" applyNumberFormat="1" applyFont="1" applyBorder="1" applyAlignment="1">
      <alignment horizontal="center"/>
    </xf>
    <xf numFmtId="38" fontId="27" fillId="0" borderId="7" xfId="0" applyNumberFormat="1" applyFont="1" applyBorder="1" applyAlignment="1">
      <alignment horizontal="right"/>
    </xf>
    <xf numFmtId="38" fontId="27" fillId="0" borderId="8" xfId="0" applyNumberFormat="1" applyFont="1" applyBorder="1" applyAlignment="1">
      <alignment horizontal="right"/>
    </xf>
    <xf numFmtId="38" fontId="27" fillId="0" borderId="12" xfId="0" applyNumberFormat="1" applyFont="1" applyBorder="1" applyAlignment="1">
      <alignment horizontal="right"/>
    </xf>
    <xf numFmtId="173" fontId="37" fillId="5" borderId="8" xfId="5" applyNumberFormat="1" applyFont="1" applyFill="1" applyBorder="1" applyAlignment="1" applyProtection="1">
      <alignment horizontal="center"/>
    </xf>
    <xf numFmtId="173" fontId="56" fillId="0" borderId="43" xfId="5" applyNumberFormat="1" applyFont="1" applyBorder="1" applyAlignment="1" applyProtection="1">
      <alignment horizontal="right"/>
    </xf>
    <xf numFmtId="173" fontId="56" fillId="0" borderId="64" xfId="5" applyNumberFormat="1" applyFont="1" applyBorder="1" applyAlignment="1" applyProtection="1">
      <alignment horizontal="right"/>
    </xf>
    <xf numFmtId="173" fontId="56" fillId="0" borderId="34" xfId="5" applyNumberFormat="1" applyFont="1" applyBorder="1" applyAlignment="1" applyProtection="1">
      <alignment horizontal="right"/>
    </xf>
    <xf numFmtId="173" fontId="56" fillId="0" borderId="7" xfId="5" applyNumberFormat="1" applyFont="1" applyBorder="1" applyAlignment="1" applyProtection="1">
      <alignment horizontal="right"/>
    </xf>
    <xf numFmtId="173" fontId="56" fillId="0" borderId="8" xfId="5" applyNumberFormat="1" applyFont="1" applyBorder="1" applyAlignment="1" applyProtection="1">
      <alignment horizontal="right"/>
    </xf>
    <xf numFmtId="173" fontId="56" fillId="0" borderId="12" xfId="5" applyNumberFormat="1" applyFont="1" applyBorder="1" applyAlignment="1" applyProtection="1">
      <alignment horizontal="right"/>
    </xf>
    <xf numFmtId="38" fontId="36" fillId="0" borderId="43" xfId="0" applyNumberFormat="1" applyFont="1" applyBorder="1" applyAlignment="1" applyProtection="1">
      <alignment horizontal="right"/>
      <protection locked="0"/>
    </xf>
    <xf numFmtId="0" fontId="19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15" fillId="11" borderId="8" xfId="5" applyNumberFormat="1" applyFont="1" applyFill="1" applyBorder="1" applyAlignment="1" applyProtection="1">
      <alignment horizontal="right"/>
    </xf>
    <xf numFmtId="1" fontId="15" fillId="12" borderId="8" xfId="0" applyNumberFormat="1" applyFont="1" applyFill="1" applyBorder="1" applyAlignment="1">
      <alignment horizontal="right"/>
    </xf>
    <xf numFmtId="1" fontId="15" fillId="11" borderId="8" xfId="0" applyNumberFormat="1" applyFont="1" applyFill="1" applyBorder="1" applyAlignment="1">
      <alignment horizontal="right"/>
    </xf>
    <xf numFmtId="1" fontId="15" fillId="12" borderId="8" xfId="0" applyNumberFormat="1" applyFont="1" applyFill="1" applyBorder="1"/>
    <xf numFmtId="1" fontId="15" fillId="11" borderId="8" xfId="0" applyNumberFormat="1" applyFont="1" applyFill="1" applyBorder="1"/>
    <xf numFmtId="0" fontId="54" fillId="9" borderId="2" xfId="0" applyFont="1" applyFill="1" applyBorder="1" applyAlignment="1">
      <alignment horizontal="center"/>
    </xf>
    <xf numFmtId="0" fontId="54" fillId="9" borderId="3" xfId="0" applyFont="1" applyFill="1" applyBorder="1" applyAlignment="1">
      <alignment horizontal="center"/>
    </xf>
    <xf numFmtId="0" fontId="54" fillId="9" borderId="51" xfId="0" applyFont="1" applyFill="1" applyBorder="1" applyAlignment="1">
      <alignment horizontal="center"/>
    </xf>
    <xf numFmtId="0" fontId="54" fillId="9" borderId="52" xfId="0" applyFont="1" applyFill="1" applyBorder="1" applyAlignment="1">
      <alignment horizontal="center"/>
    </xf>
    <xf numFmtId="0" fontId="54" fillId="9" borderId="4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1" fontId="14" fillId="0" borderId="8" xfId="5" applyNumberFormat="1" applyFont="1" applyFill="1" applyBorder="1" applyAlignment="1" applyProtection="1">
      <alignment horizontal="right"/>
    </xf>
    <xf numFmtId="1" fontId="14" fillId="13" borderId="8" xfId="0" applyNumberFormat="1" applyFont="1" applyFill="1" applyBorder="1" applyAlignment="1">
      <alignment horizontal="right"/>
    </xf>
    <xf numFmtId="9" fontId="14" fillId="13" borderId="7" xfId="2" applyFont="1" applyFill="1" applyBorder="1" applyAlignment="1" applyProtection="1">
      <alignment horizontal="right"/>
    </xf>
    <xf numFmtId="9" fontId="14" fillId="13" borderId="8" xfId="2" applyFont="1" applyFill="1" applyBorder="1" applyAlignment="1" applyProtection="1">
      <alignment horizontal="right"/>
    </xf>
    <xf numFmtId="1" fontId="14" fillId="0" borderId="8" xfId="0" applyNumberFormat="1" applyFont="1" applyBorder="1" applyAlignment="1">
      <alignment horizontal="right"/>
    </xf>
    <xf numFmtId="1" fontId="14" fillId="13" borderId="8" xfId="0" applyNumberFormat="1" applyFont="1" applyFill="1" applyBorder="1"/>
    <xf numFmtId="1" fontId="14" fillId="0" borderId="8" xfId="0" applyNumberFormat="1" applyFont="1" applyBorder="1"/>
    <xf numFmtId="9" fontId="15" fillId="12" borderId="7" xfId="2" applyFont="1" applyFill="1" applyBorder="1" applyAlignment="1" applyProtection="1">
      <alignment horizontal="right"/>
    </xf>
    <xf numFmtId="9" fontId="15" fillId="12" borderId="8" xfId="2" applyFont="1" applyFill="1" applyBorder="1" applyAlignment="1" applyProtection="1">
      <alignment horizontal="right"/>
    </xf>
    <xf numFmtId="1" fontId="50" fillId="0" borderId="8" xfId="5" applyNumberFormat="1" applyFont="1" applyFill="1" applyBorder="1" applyAlignment="1" applyProtection="1">
      <alignment horizontal="right"/>
    </xf>
    <xf numFmtId="1" fontId="50" fillId="0" borderId="8" xfId="0" applyNumberFormat="1" applyFont="1" applyBorder="1"/>
    <xf numFmtId="1" fontId="15" fillId="11" borderId="3" xfId="0" applyNumberFormat="1" applyFont="1" applyFill="1" applyBorder="1" applyAlignment="1">
      <alignment horizontal="right"/>
    </xf>
    <xf numFmtId="167" fontId="21" fillId="0" borderId="7" xfId="0" applyNumberFormat="1" applyFont="1" applyBorder="1" applyAlignment="1">
      <alignment horizontal="center"/>
    </xf>
    <xf numFmtId="167" fontId="21" fillId="0" borderId="8" xfId="0" applyNumberFormat="1" applyFont="1" applyBorder="1" applyAlignment="1">
      <alignment horizontal="center"/>
    </xf>
    <xf numFmtId="167" fontId="21" fillId="0" borderId="12" xfId="0" applyNumberFormat="1" applyFont="1" applyBorder="1" applyAlignment="1">
      <alignment horizontal="center"/>
    </xf>
    <xf numFmtId="169" fontId="15" fillId="11" borderId="7" xfId="0" applyNumberFormat="1" applyFont="1" applyFill="1" applyBorder="1" applyAlignment="1">
      <alignment horizontal="right"/>
    </xf>
    <xf numFmtId="169" fontId="15" fillId="11" borderId="8" xfId="0" applyNumberFormat="1" applyFont="1" applyFill="1" applyBorder="1" applyAlignment="1">
      <alignment horizontal="right"/>
    </xf>
    <xf numFmtId="169" fontId="15" fillId="11" borderId="12" xfId="0" applyNumberFormat="1" applyFont="1" applyFill="1" applyBorder="1" applyAlignment="1">
      <alignment horizontal="right"/>
    </xf>
    <xf numFmtId="169" fontId="14" fillId="21" borderId="7" xfId="0" applyNumberFormat="1" applyFont="1" applyFill="1" applyBorder="1" applyAlignment="1" applyProtection="1">
      <alignment horizontal="right"/>
      <protection locked="0"/>
    </xf>
    <xf numFmtId="169" fontId="14" fillId="21" borderId="8" xfId="0" applyNumberFormat="1" applyFont="1" applyFill="1" applyBorder="1" applyAlignment="1" applyProtection="1">
      <alignment horizontal="right"/>
      <protection locked="0"/>
    </xf>
    <xf numFmtId="169" fontId="14" fillId="21" borderId="12" xfId="0" applyNumberFormat="1" applyFont="1" applyFill="1" applyBorder="1" applyAlignment="1" applyProtection="1">
      <alignment horizontal="right"/>
      <protection locked="0"/>
    </xf>
    <xf numFmtId="169" fontId="14" fillId="9" borderId="7" xfId="0" applyNumberFormat="1" applyFont="1" applyFill="1" applyBorder="1" applyAlignment="1">
      <alignment horizontal="right"/>
    </xf>
    <xf numFmtId="169" fontId="14" fillId="9" borderId="8" xfId="0" applyNumberFormat="1" applyFont="1" applyFill="1" applyBorder="1" applyAlignment="1">
      <alignment horizontal="right"/>
    </xf>
    <xf numFmtId="169" fontId="14" fillId="9" borderId="12" xfId="0" applyNumberFormat="1" applyFont="1" applyFill="1" applyBorder="1" applyAlignment="1">
      <alignment horizontal="right"/>
    </xf>
    <xf numFmtId="1" fontId="21" fillId="15" borderId="7" xfId="5" applyNumberFormat="1" applyFont="1" applyFill="1" applyBorder="1" applyAlignment="1" applyProtection="1">
      <alignment horizontal="center"/>
    </xf>
    <xf numFmtId="1" fontId="21" fillId="15" borderId="8" xfId="5" applyNumberFormat="1" applyFont="1" applyFill="1" applyBorder="1" applyAlignment="1" applyProtection="1">
      <alignment horizontal="center"/>
    </xf>
    <xf numFmtId="1" fontId="21" fillId="15" borderId="12" xfId="5" applyNumberFormat="1" applyFont="1" applyFill="1" applyBorder="1" applyAlignment="1" applyProtection="1">
      <alignment horizontal="center"/>
    </xf>
    <xf numFmtId="1" fontId="21" fillId="15" borderId="7" xfId="0" applyNumberFormat="1" applyFont="1" applyFill="1" applyBorder="1" applyAlignment="1">
      <alignment horizontal="center"/>
    </xf>
    <xf numFmtId="1" fontId="21" fillId="15" borderId="8" xfId="0" applyNumberFormat="1" applyFont="1" applyFill="1" applyBorder="1" applyAlignment="1">
      <alignment horizontal="center"/>
    </xf>
    <xf numFmtId="1" fontId="21" fillId="15" borderId="12" xfId="0" applyNumberFormat="1" applyFont="1" applyFill="1" applyBorder="1" applyAlignment="1">
      <alignment horizontal="center"/>
    </xf>
    <xf numFmtId="0" fontId="21" fillId="15" borderId="7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21" fillId="15" borderId="12" xfId="0" applyFont="1" applyFill="1" applyBorder="1" applyAlignment="1">
      <alignment horizontal="center"/>
    </xf>
    <xf numFmtId="1" fontId="14" fillId="22" borderId="8" xfId="5" applyNumberFormat="1" applyFont="1" applyFill="1" applyBorder="1" applyAlignment="1" applyProtection="1">
      <alignment horizontal="right"/>
      <protection locked="0"/>
    </xf>
    <xf numFmtId="1" fontId="14" fillId="22" borderId="12" xfId="5" applyNumberFormat="1" applyFont="1" applyFill="1" applyBorder="1" applyAlignment="1" applyProtection="1">
      <alignment horizontal="right"/>
      <protection locked="0"/>
    </xf>
    <xf numFmtId="1" fontId="14" fillId="22" borderId="8" xfId="0" applyNumberFormat="1" applyFont="1" applyFill="1" applyBorder="1" applyAlignment="1" applyProtection="1">
      <alignment horizontal="right"/>
      <protection locked="0"/>
    </xf>
    <xf numFmtId="1" fontId="14" fillId="22" borderId="12" xfId="0" applyNumberFormat="1" applyFont="1" applyFill="1" applyBorder="1" applyAlignment="1" applyProtection="1">
      <alignment horizontal="right"/>
      <protection locked="0"/>
    </xf>
    <xf numFmtId="1" fontId="14" fillId="22" borderId="8" xfId="1" applyNumberFormat="1" applyFont="1" applyFill="1" applyBorder="1" applyAlignment="1" applyProtection="1">
      <alignment horizontal="right"/>
      <protection locked="0"/>
    </xf>
    <xf numFmtId="1" fontId="14" fillId="22" borderId="12" xfId="1" applyNumberFormat="1" applyFont="1" applyFill="1" applyBorder="1" applyAlignment="1" applyProtection="1">
      <alignment horizontal="right"/>
      <protection locked="0"/>
    </xf>
    <xf numFmtId="0" fontId="19" fillId="0" borderId="39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21" fillId="15" borderId="39" xfId="0" applyFont="1" applyFill="1" applyBorder="1" applyAlignment="1">
      <alignment horizontal="left"/>
    </xf>
    <xf numFmtId="0" fontId="21" fillId="15" borderId="8" xfId="0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" fontId="15" fillId="5" borderId="8" xfId="0" applyNumberFormat="1" applyFont="1" applyFill="1" applyBorder="1" applyAlignment="1">
      <alignment horizontal="right"/>
    </xf>
    <xf numFmtId="1" fontId="15" fillId="8" borderId="8" xfId="0" applyNumberFormat="1" applyFont="1" applyFill="1" applyBorder="1" applyAlignment="1">
      <alignment horizontal="right"/>
    </xf>
    <xf numFmtId="1" fontId="15" fillId="5" borderId="8" xfId="0" applyNumberFormat="1" applyFont="1" applyFill="1" applyBorder="1" applyAlignment="1">
      <alignment horizontal="right" wrapText="1"/>
    </xf>
    <xf numFmtId="1" fontId="16" fillId="0" borderId="8" xfId="0" applyNumberFormat="1" applyFont="1" applyBorder="1" applyAlignment="1">
      <alignment horizontal="right"/>
    </xf>
    <xf numFmtId="1" fontId="14" fillId="7" borderId="8" xfId="0" applyNumberFormat="1" applyFont="1" applyFill="1" applyBorder="1" applyAlignment="1">
      <alignment horizontal="right"/>
    </xf>
    <xf numFmtId="2" fontId="14" fillId="21" borderId="7" xfId="1" applyNumberFormat="1" applyFont="1" applyFill="1" applyBorder="1" applyAlignment="1" applyProtection="1">
      <alignment horizontal="right"/>
      <protection locked="0"/>
    </xf>
    <xf numFmtId="2" fontId="14" fillId="21" borderId="8" xfId="1" applyNumberFormat="1" applyFont="1" applyFill="1" applyBorder="1" applyAlignment="1" applyProtection="1">
      <alignment horizontal="right"/>
      <protection locked="0"/>
    </xf>
    <xf numFmtId="2" fontId="14" fillId="21" borderId="12" xfId="1" applyNumberFormat="1" applyFont="1" applyFill="1" applyBorder="1" applyAlignment="1" applyProtection="1">
      <alignment horizontal="right"/>
      <protection locked="0"/>
    </xf>
    <xf numFmtId="2" fontId="14" fillId="22" borderId="7" xfId="1" applyNumberFormat="1" applyFont="1" applyFill="1" applyBorder="1" applyAlignment="1" applyProtection="1">
      <alignment horizontal="right"/>
      <protection locked="0"/>
    </xf>
    <xf numFmtId="2" fontId="14" fillId="22" borderId="8" xfId="1" applyNumberFormat="1" applyFont="1" applyFill="1" applyBorder="1" applyAlignment="1" applyProtection="1">
      <alignment horizontal="right"/>
      <protection locked="0"/>
    </xf>
    <xf numFmtId="2" fontId="14" fillId="22" borderId="12" xfId="1" applyNumberFormat="1" applyFont="1" applyFill="1" applyBorder="1" applyAlignment="1" applyProtection="1">
      <alignment horizontal="right"/>
      <protection locked="0"/>
    </xf>
    <xf numFmtId="0" fontId="18" fillId="2" borderId="8" xfId="0" applyFont="1" applyFill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/>
    </xf>
    <xf numFmtId="2" fontId="21" fillId="0" borderId="12" xfId="0" applyNumberFormat="1" applyFont="1" applyBorder="1" applyAlignment="1">
      <alignment horizontal="center"/>
    </xf>
    <xf numFmtId="2" fontId="15" fillId="5" borderId="7" xfId="1" applyNumberFormat="1" applyFont="1" applyFill="1" applyBorder="1" applyAlignment="1" applyProtection="1">
      <alignment horizontal="right"/>
    </xf>
    <xf numFmtId="2" fontId="15" fillId="5" borderId="8" xfId="1" applyNumberFormat="1" applyFont="1" applyFill="1" applyBorder="1" applyAlignment="1" applyProtection="1">
      <alignment horizontal="right"/>
    </xf>
    <xf numFmtId="1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38" fontId="15" fillId="5" borderId="7" xfId="1" applyNumberFormat="1" applyFont="1" applyFill="1" applyBorder="1" applyAlignment="1" applyProtection="1">
      <alignment horizontal="right"/>
    </xf>
    <xf numFmtId="38" fontId="15" fillId="5" borderId="8" xfId="1" applyNumberFormat="1" applyFont="1" applyFill="1" applyBorder="1" applyAlignment="1" applyProtection="1">
      <alignment horizontal="right"/>
    </xf>
    <xf numFmtId="38" fontId="15" fillId="5" borderId="12" xfId="1" applyNumberFormat="1" applyFont="1" applyFill="1" applyBorder="1" applyAlignment="1" applyProtection="1">
      <alignment horizontal="right"/>
    </xf>
    <xf numFmtId="170" fontId="15" fillId="5" borderId="7" xfId="1" applyNumberFormat="1" applyFont="1" applyFill="1" applyBorder="1" applyAlignment="1" applyProtection="1">
      <alignment horizontal="right"/>
    </xf>
    <xf numFmtId="170" fontId="15" fillId="5" borderId="8" xfId="1" applyNumberFormat="1" applyFont="1" applyFill="1" applyBorder="1" applyAlignment="1" applyProtection="1">
      <alignment horizontal="right"/>
    </xf>
    <xf numFmtId="170" fontId="15" fillId="5" borderId="12" xfId="1" applyNumberFormat="1" applyFont="1" applyFill="1" applyBorder="1" applyAlignment="1" applyProtection="1">
      <alignment horizontal="right"/>
    </xf>
    <xf numFmtId="168" fontId="15" fillId="5" borderId="7" xfId="1" applyNumberFormat="1" applyFont="1" applyFill="1" applyBorder="1" applyAlignment="1" applyProtection="1">
      <alignment horizontal="right"/>
    </xf>
    <xf numFmtId="168" fontId="15" fillId="5" borderId="8" xfId="1" applyNumberFormat="1" applyFont="1" applyFill="1" applyBorder="1" applyAlignment="1" applyProtection="1">
      <alignment horizontal="right"/>
    </xf>
    <xf numFmtId="0" fontId="19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" fontId="10" fillId="2" borderId="55" xfId="0" applyNumberFormat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Comma" xfId="5" builtinId="3"/>
    <cellStyle name="Currency" xfId="1" builtinId="4"/>
    <cellStyle name="Normal" xfId="0" builtinId="0"/>
    <cellStyle name="Normal 2" xfId="3" xr:uid="{00000000-0005-0000-0000-000002000000}"/>
    <cellStyle name="Normal 4" xfId="4" xr:uid="{4C440474-C9C4-4A88-A478-DE1BDFDB9980}"/>
    <cellStyle name="Percent" xfId="2" builtinId="5"/>
  </cellStyles>
  <dxfs count="2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N17"/>
  <sheetViews>
    <sheetView tabSelected="1" workbookViewId="0"/>
  </sheetViews>
  <sheetFormatPr defaultRowHeight="15" x14ac:dyDescent="0.25"/>
  <cols>
    <col min="13" max="13" width="11.5703125" customWidth="1"/>
  </cols>
  <sheetData>
    <row r="1" spans="1:14" x14ac:dyDescent="0.25">
      <c r="A1" t="s">
        <v>503</v>
      </c>
    </row>
    <row r="3" spans="1:14" x14ac:dyDescent="0.25">
      <c r="A3" t="s">
        <v>502</v>
      </c>
    </row>
    <row r="5" spans="1:14" x14ac:dyDescent="0.25">
      <c r="A5" t="s">
        <v>504</v>
      </c>
    </row>
    <row r="7" spans="1:14" x14ac:dyDescent="0.25">
      <c r="A7" t="s">
        <v>505</v>
      </c>
    </row>
    <row r="9" spans="1:14" x14ac:dyDescent="0.25">
      <c r="A9" t="s">
        <v>506</v>
      </c>
    </row>
    <row r="11" spans="1:14" x14ac:dyDescent="0.25">
      <c r="A11" t="s">
        <v>507</v>
      </c>
      <c r="J11" s="545"/>
    </row>
    <row r="13" spans="1:14" x14ac:dyDescent="0.25">
      <c r="A13" t="s">
        <v>1146</v>
      </c>
      <c r="J13" s="560"/>
    </row>
    <row r="15" spans="1:14" x14ac:dyDescent="0.25">
      <c r="A15" t="s">
        <v>1147</v>
      </c>
      <c r="N15" s="561"/>
    </row>
    <row r="17" spans="1:1" x14ac:dyDescent="0.25">
      <c r="A17" t="s">
        <v>1148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A4A2-8AE8-4E7C-9ECA-C7686E1FF05F}">
  <sheetPr codeName="Sheet19"/>
  <dimension ref="A1:M36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bestFit="1" customWidth="1"/>
    <col min="2" max="2" width="15.140625" customWidth="1"/>
    <col min="3" max="3" width="16.5703125" customWidth="1"/>
  </cols>
  <sheetData>
    <row r="1" spans="1:13" x14ac:dyDescent="0.25">
      <c r="A1" t="s">
        <v>1141</v>
      </c>
      <c r="B1" t="s">
        <v>1142</v>
      </c>
      <c r="C1" t="s">
        <v>1140</v>
      </c>
      <c r="D1" t="s">
        <v>1090</v>
      </c>
      <c r="E1" t="s">
        <v>1091</v>
      </c>
      <c r="F1" t="s">
        <v>1092</v>
      </c>
      <c r="G1" t="s">
        <v>1093</v>
      </c>
      <c r="H1" t="s">
        <v>1094</v>
      </c>
      <c r="I1" t="s">
        <v>1095</v>
      </c>
      <c r="J1" t="s">
        <v>1096</v>
      </c>
      <c r="K1" t="s">
        <v>1097</v>
      </c>
      <c r="L1" t="s">
        <v>1098</v>
      </c>
      <c r="M1" t="s">
        <v>1099</v>
      </c>
    </row>
    <row r="2" spans="1:13" x14ac:dyDescent="0.25">
      <c r="A2">
        <v>92</v>
      </c>
      <c r="C2">
        <f t="shared" ref="C2:C65" si="0">ROUND(SUM(D2:M2),0)</f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>
        <v>93</v>
      </c>
      <c r="C3">
        <f t="shared" si="0"/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>
        <v>94</v>
      </c>
      <c r="C4">
        <f t="shared" si="0"/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95</v>
      </c>
      <c r="C5">
        <f t="shared" si="0"/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>
        <v>96</v>
      </c>
      <c r="C6">
        <f t="shared" si="0"/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>
        <v>97</v>
      </c>
      <c r="C7">
        <f t="shared" si="0"/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>
        <v>98</v>
      </c>
      <c r="C8">
        <f t="shared" si="0"/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>
        <v>99</v>
      </c>
      <c r="C9">
        <f t="shared" si="0"/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>
        <v>100</v>
      </c>
      <c r="C10">
        <f t="shared" si="0"/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>
        <v>101</v>
      </c>
      <c r="C11">
        <f t="shared" si="0"/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102</v>
      </c>
      <c r="C12">
        <f t="shared" si="0"/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>
        <v>103</v>
      </c>
      <c r="C13">
        <f t="shared" si="0"/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>
        <v>104</v>
      </c>
      <c r="C14">
        <f t="shared" si="0"/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>
        <v>105</v>
      </c>
      <c r="C15">
        <f t="shared" si="0"/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>
        <v>106</v>
      </c>
      <c r="C16">
        <f t="shared" si="0"/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107</v>
      </c>
      <c r="C17">
        <f t="shared" si="0"/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25">
      <c r="A18">
        <v>108</v>
      </c>
      <c r="C18">
        <f t="shared" si="0"/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>
        <v>109</v>
      </c>
      <c r="C19">
        <f t="shared" si="0"/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>
        <v>110</v>
      </c>
      <c r="C20">
        <f t="shared" si="0"/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>
        <v>111</v>
      </c>
      <c r="C21">
        <f t="shared" si="0"/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>
        <v>112</v>
      </c>
      <c r="C22">
        <f t="shared" si="0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113</v>
      </c>
      <c r="C23">
        <f t="shared" si="0"/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114</v>
      </c>
      <c r="C24">
        <f t="shared" si="0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115</v>
      </c>
      <c r="C25">
        <f t="shared" si="0"/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>
        <v>116</v>
      </c>
      <c r="C26">
        <f t="shared" si="0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>
        <v>117</v>
      </c>
      <c r="C27">
        <f t="shared" si="0"/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>
        <v>118</v>
      </c>
      <c r="C28">
        <f t="shared" si="0"/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119</v>
      </c>
      <c r="C29">
        <f t="shared" si="0"/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120</v>
      </c>
      <c r="C30">
        <f t="shared" si="0"/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121</v>
      </c>
      <c r="C31">
        <f t="shared" si="0"/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122</v>
      </c>
      <c r="C32">
        <f t="shared" si="0"/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>
        <v>123</v>
      </c>
      <c r="C33">
        <f t="shared" si="0"/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124</v>
      </c>
      <c r="C34">
        <f t="shared" si="0"/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>
        <v>125</v>
      </c>
      <c r="C35">
        <f t="shared" si="0"/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>
        <v>126</v>
      </c>
      <c r="C36">
        <f t="shared" si="0"/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127</v>
      </c>
      <c r="C37">
        <f t="shared" si="0"/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>
        <v>128</v>
      </c>
      <c r="C38">
        <f t="shared" si="0"/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>
        <v>129</v>
      </c>
      <c r="C39">
        <f t="shared" si="0"/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>
        <v>130</v>
      </c>
      <c r="C40">
        <f t="shared" si="0"/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>
        <v>131</v>
      </c>
      <c r="C41">
        <f t="shared" si="0"/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25">
      <c r="A42">
        <v>132</v>
      </c>
      <c r="C42">
        <f t="shared" si="0"/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>
        <v>133</v>
      </c>
      <c r="C43">
        <f t="shared" si="0"/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25">
      <c r="A44">
        <v>134</v>
      </c>
      <c r="C44">
        <f t="shared" si="0"/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>
        <v>135</v>
      </c>
      <c r="C45">
        <f t="shared" si="0"/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>
        <v>136</v>
      </c>
      <c r="C46">
        <f t="shared" si="0"/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25">
      <c r="A47">
        <v>137</v>
      </c>
      <c r="C47">
        <f t="shared" si="0"/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>
        <v>138</v>
      </c>
      <c r="C48">
        <f t="shared" si="0"/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>
        <v>139</v>
      </c>
      <c r="C49">
        <f t="shared" si="0"/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>
        <v>140</v>
      </c>
      <c r="C50">
        <f t="shared" si="0"/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25">
      <c r="A51">
        <v>141</v>
      </c>
      <c r="C51">
        <f t="shared" si="0"/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25">
      <c r="A52">
        <v>142</v>
      </c>
      <c r="C52">
        <f t="shared" si="0"/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>
        <v>143</v>
      </c>
      <c r="C53">
        <f t="shared" si="0"/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25">
      <c r="A54">
        <v>144</v>
      </c>
      <c r="C54">
        <f t="shared" si="0"/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25">
      <c r="A55">
        <v>145</v>
      </c>
      <c r="C55">
        <f t="shared" si="0"/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25">
      <c r="A56">
        <v>146</v>
      </c>
      <c r="C56">
        <f t="shared" si="0"/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25">
      <c r="A57">
        <v>147</v>
      </c>
      <c r="C57">
        <f t="shared" si="0"/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25">
      <c r="A58">
        <v>148</v>
      </c>
      <c r="C58">
        <f t="shared" si="0"/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25">
      <c r="A59">
        <v>149</v>
      </c>
      <c r="C59">
        <f t="shared" si="0"/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>
        <v>150</v>
      </c>
      <c r="C60">
        <f t="shared" si="0"/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25">
      <c r="A61">
        <v>151</v>
      </c>
      <c r="C61">
        <f t="shared" si="0"/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>
        <v>152</v>
      </c>
      <c r="C62">
        <f t="shared" si="0"/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>
        <v>153</v>
      </c>
      <c r="C63">
        <f t="shared" si="0"/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154</v>
      </c>
      <c r="C64">
        <f t="shared" si="0"/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>
        <v>155</v>
      </c>
      <c r="C65">
        <f t="shared" si="0"/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25">
      <c r="A66">
        <v>156</v>
      </c>
      <c r="C66">
        <f t="shared" ref="C66:C129" si="1">ROUND(SUM(D66:M66),0)</f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3" x14ac:dyDescent="0.25">
      <c r="A67">
        <v>157</v>
      </c>
      <c r="C67">
        <f t="shared" si="1"/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25">
      <c r="A68">
        <v>158</v>
      </c>
      <c r="C68">
        <f t="shared" si="1"/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159</v>
      </c>
      <c r="C69">
        <f t="shared" si="1"/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160</v>
      </c>
      <c r="C70">
        <f t="shared" si="1"/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161</v>
      </c>
      <c r="C71">
        <f t="shared" si="1"/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162</v>
      </c>
      <c r="C72">
        <f t="shared" si="1"/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163</v>
      </c>
      <c r="C73">
        <f t="shared" si="1"/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>
        <v>164</v>
      </c>
      <c r="C74">
        <f t="shared" si="1"/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25">
      <c r="A75">
        <v>165</v>
      </c>
      <c r="C75">
        <f t="shared" si="1"/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25">
      <c r="A76">
        <v>166</v>
      </c>
      <c r="C76">
        <f t="shared" si="1"/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167</v>
      </c>
      <c r="C77">
        <f t="shared" si="1"/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168</v>
      </c>
      <c r="C78">
        <f t="shared" si="1"/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169</v>
      </c>
      <c r="C79">
        <f t="shared" si="1"/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5">
      <c r="A80">
        <v>170</v>
      </c>
      <c r="C80">
        <f t="shared" si="1"/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171</v>
      </c>
      <c r="C81">
        <f t="shared" si="1"/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25">
      <c r="A82">
        <v>172</v>
      </c>
      <c r="C82">
        <f t="shared" si="1"/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25">
      <c r="A83">
        <v>173</v>
      </c>
      <c r="C83">
        <f t="shared" si="1"/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25">
      <c r="A84">
        <v>174</v>
      </c>
      <c r="C84">
        <f t="shared" si="1"/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25">
      <c r="A85">
        <v>175</v>
      </c>
      <c r="C85">
        <f t="shared" si="1"/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25">
      <c r="A86">
        <v>176</v>
      </c>
      <c r="C86">
        <f t="shared" si="1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25">
      <c r="A87">
        <v>177</v>
      </c>
      <c r="C87">
        <f t="shared" si="1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25">
      <c r="A88">
        <v>178</v>
      </c>
      <c r="C88">
        <f t="shared" si="1"/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25">
      <c r="A89">
        <v>179</v>
      </c>
      <c r="C89">
        <f t="shared" si="1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25">
      <c r="A90">
        <v>180</v>
      </c>
      <c r="C90">
        <f t="shared" si="1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>
        <v>181</v>
      </c>
      <c r="C91">
        <f t="shared" si="1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25">
      <c r="A92">
        <v>182</v>
      </c>
      <c r="C92">
        <f t="shared" si="1"/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25">
      <c r="A93">
        <v>183</v>
      </c>
      <c r="C93">
        <f t="shared" si="1"/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>
        <v>184</v>
      </c>
      <c r="C94">
        <f t="shared" si="1"/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>
        <v>185</v>
      </c>
      <c r="C95">
        <f t="shared" si="1"/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v>186</v>
      </c>
      <c r="C96">
        <f t="shared" si="1"/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v>187</v>
      </c>
      <c r="C97">
        <f t="shared" si="1"/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v>188</v>
      </c>
      <c r="C98">
        <f t="shared" si="1"/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>
        <v>189</v>
      </c>
      <c r="C99">
        <f t="shared" si="1"/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>
        <v>190</v>
      </c>
      <c r="C100">
        <f t="shared" si="1"/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v>191</v>
      </c>
      <c r="C101">
        <f t="shared" si="1"/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v>192</v>
      </c>
      <c r="C102">
        <f t="shared" si="1"/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v>193</v>
      </c>
      <c r="C103">
        <f t="shared" si="1"/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v>194</v>
      </c>
      <c r="C104">
        <f t="shared" si="1"/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195</v>
      </c>
      <c r="C105">
        <f t="shared" si="1"/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196</v>
      </c>
      <c r="C106">
        <f t="shared" si="1"/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v>197</v>
      </c>
      <c r="C107">
        <f t="shared" si="1"/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198</v>
      </c>
      <c r="C108">
        <f t="shared" si="1"/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199</v>
      </c>
      <c r="C109">
        <f t="shared" si="1"/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200</v>
      </c>
      <c r="C110">
        <f t="shared" si="1"/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201</v>
      </c>
      <c r="C111">
        <f t="shared" si="1"/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v>202</v>
      </c>
      <c r="C112">
        <f t="shared" si="1"/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v>203</v>
      </c>
      <c r="C113">
        <f t="shared" si="1"/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>
        <v>204</v>
      </c>
      <c r="C114">
        <f t="shared" si="1"/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>
        <v>205</v>
      </c>
      <c r="C115">
        <f t="shared" si="1"/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>
        <v>206</v>
      </c>
      <c r="C116">
        <f t="shared" si="1"/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>
        <v>207</v>
      </c>
      <c r="C117">
        <f t="shared" si="1"/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v>208</v>
      </c>
      <c r="C118">
        <f t="shared" si="1"/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209</v>
      </c>
      <c r="C119">
        <f t="shared" si="1"/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v>210</v>
      </c>
      <c r="C120">
        <f t="shared" si="1"/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>
        <v>211</v>
      </c>
      <c r="C121">
        <f t="shared" si="1"/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v>212</v>
      </c>
      <c r="C122">
        <f t="shared" si="1"/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v>213</v>
      </c>
      <c r="C123">
        <f t="shared" si="1"/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v>214</v>
      </c>
      <c r="C124">
        <f t="shared" si="1"/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v>215</v>
      </c>
      <c r="C125">
        <f t="shared" si="1"/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v>216</v>
      </c>
      <c r="C126">
        <f t="shared" si="1"/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v>217</v>
      </c>
      <c r="C127">
        <f t="shared" si="1"/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v>218</v>
      </c>
      <c r="C128">
        <f t="shared" si="1"/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>
        <v>219</v>
      </c>
      <c r="C129">
        <f t="shared" si="1"/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>
        <v>220</v>
      </c>
      <c r="C130">
        <f t="shared" ref="C130:C193" si="2">ROUND(SUM(D130:M130),0)</f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>
        <v>221</v>
      </c>
      <c r="C131">
        <f t="shared" si="2"/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>
        <v>222</v>
      </c>
      <c r="C132">
        <f t="shared" si="2"/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v>223</v>
      </c>
      <c r="C133">
        <f t="shared" si="2"/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v>224</v>
      </c>
      <c r="C134">
        <f t="shared" si="2"/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v>225</v>
      </c>
      <c r="C135">
        <f t="shared" si="2"/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v>226</v>
      </c>
      <c r="C136">
        <f t="shared" si="2"/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v>227</v>
      </c>
      <c r="C137">
        <f t="shared" si="2"/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v>228</v>
      </c>
      <c r="C138">
        <f t="shared" si="2"/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v>229</v>
      </c>
      <c r="C139">
        <f t="shared" si="2"/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v>230</v>
      </c>
      <c r="C140">
        <f t="shared" si="2"/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v>231</v>
      </c>
      <c r="C141">
        <f t="shared" si="2"/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v>232</v>
      </c>
      <c r="C142">
        <f t="shared" si="2"/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v>233</v>
      </c>
      <c r="C143">
        <f t="shared" si="2"/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v>234</v>
      </c>
      <c r="C144">
        <f t="shared" si="2"/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v>235</v>
      </c>
      <c r="C145">
        <f t="shared" si="2"/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v>236</v>
      </c>
      <c r="C146">
        <f t="shared" si="2"/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v>237</v>
      </c>
      <c r="C147">
        <f t="shared" si="2"/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238</v>
      </c>
      <c r="C148">
        <f t="shared" si="2"/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239</v>
      </c>
      <c r="C149">
        <f t="shared" si="2"/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v>240</v>
      </c>
      <c r="C150">
        <f t="shared" si="2"/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v>241</v>
      </c>
      <c r="C151">
        <f t="shared" si="2"/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v>242</v>
      </c>
      <c r="C152">
        <f t="shared" si="2"/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v>243</v>
      </c>
      <c r="C153">
        <f t="shared" si="2"/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v>244</v>
      </c>
      <c r="C154">
        <f t="shared" si="2"/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>
        <v>245</v>
      </c>
      <c r="C155">
        <f t="shared" si="2"/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>
        <v>246</v>
      </c>
      <c r="C156">
        <f t="shared" si="2"/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>
        <v>247</v>
      </c>
      <c r="C157">
        <f t="shared" si="2"/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>
        <v>248</v>
      </c>
      <c r="C158">
        <f t="shared" si="2"/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5">
      <c r="A159">
        <v>249</v>
      </c>
      <c r="C159">
        <f t="shared" si="2"/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>
        <v>250</v>
      </c>
      <c r="C160">
        <f t="shared" si="2"/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3" x14ac:dyDescent="0.25">
      <c r="A161">
        <v>251</v>
      </c>
      <c r="C161">
        <f t="shared" si="2"/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>
        <v>252</v>
      </c>
      <c r="C162">
        <f t="shared" si="2"/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5">
      <c r="A163">
        <v>253</v>
      </c>
      <c r="C163">
        <f t="shared" si="2"/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>
        <v>254</v>
      </c>
      <c r="C164">
        <f t="shared" si="2"/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>
        <v>255</v>
      </c>
      <c r="C165">
        <f t="shared" si="2"/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 x14ac:dyDescent="0.25">
      <c r="A166">
        <v>256</v>
      </c>
      <c r="C166">
        <f t="shared" si="2"/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3" x14ac:dyDescent="0.25">
      <c r="A167">
        <v>257</v>
      </c>
      <c r="C167">
        <f t="shared" si="2"/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3" x14ac:dyDescent="0.25">
      <c r="A168">
        <v>258</v>
      </c>
      <c r="C168">
        <f t="shared" si="2"/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>
        <v>259</v>
      </c>
      <c r="C169">
        <f t="shared" si="2"/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>
        <v>260</v>
      </c>
      <c r="C170">
        <f t="shared" si="2"/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v>261</v>
      </c>
      <c r="C171">
        <f t="shared" si="2"/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>
        <v>262</v>
      </c>
      <c r="C172">
        <f t="shared" si="2"/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>
        <v>263</v>
      </c>
      <c r="C173">
        <f t="shared" si="2"/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v>264</v>
      </c>
      <c r="C174">
        <f t="shared" si="2"/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v>265</v>
      </c>
      <c r="C175">
        <f t="shared" si="2"/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>
        <v>266</v>
      </c>
      <c r="C176">
        <f t="shared" si="2"/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1:13" x14ac:dyDescent="0.25">
      <c r="A177">
        <v>267</v>
      </c>
      <c r="C177">
        <f t="shared" si="2"/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268</v>
      </c>
      <c r="C178">
        <f t="shared" si="2"/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269</v>
      </c>
      <c r="C179">
        <f t="shared" si="2"/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v>270</v>
      </c>
      <c r="C180">
        <f t="shared" si="2"/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v>271</v>
      </c>
      <c r="C181">
        <f t="shared" si="2"/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v>272</v>
      </c>
      <c r="C182">
        <f t="shared" si="2"/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v>273</v>
      </c>
      <c r="C183">
        <f t="shared" si="2"/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v>274</v>
      </c>
      <c r="C184">
        <f t="shared" si="2"/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v>275</v>
      </c>
      <c r="C185">
        <f t="shared" si="2"/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v>276</v>
      </c>
      <c r="C186">
        <f t="shared" si="2"/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3" x14ac:dyDescent="0.25">
      <c r="A187">
        <v>277</v>
      </c>
      <c r="C187">
        <f t="shared" si="2"/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x14ac:dyDescent="0.25">
      <c r="A188">
        <v>278</v>
      </c>
      <c r="C188">
        <f t="shared" si="2"/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v>279</v>
      </c>
      <c r="C189">
        <f t="shared" si="2"/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v>280</v>
      </c>
      <c r="C190">
        <f t="shared" si="2"/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5">
      <c r="A191">
        <v>281</v>
      </c>
      <c r="C191">
        <f t="shared" si="2"/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3" x14ac:dyDescent="0.25">
      <c r="A192">
        <v>282</v>
      </c>
      <c r="C192">
        <f t="shared" si="2"/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</row>
    <row r="193" spans="1:13" x14ac:dyDescent="0.25">
      <c r="A193">
        <v>283</v>
      </c>
      <c r="C193">
        <f t="shared" si="2"/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>
        <v>284</v>
      </c>
      <c r="C194">
        <f t="shared" ref="C194:C257" si="3">ROUND(SUM(D194:M194),0)</f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5">
      <c r="A195">
        <v>285</v>
      </c>
      <c r="C195">
        <f t="shared" si="3"/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v>286</v>
      </c>
      <c r="C196">
        <f t="shared" si="3"/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v>287</v>
      </c>
      <c r="C197">
        <f t="shared" si="3"/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v>288</v>
      </c>
      <c r="C198">
        <f t="shared" si="3"/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v>289</v>
      </c>
      <c r="C199">
        <f t="shared" si="3"/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 x14ac:dyDescent="0.25">
      <c r="A200">
        <v>290</v>
      </c>
      <c r="C200">
        <f t="shared" si="3"/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v>291</v>
      </c>
      <c r="C201">
        <f t="shared" si="3"/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>
        <v>292</v>
      </c>
      <c r="C202">
        <f t="shared" si="3"/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>
        <v>293</v>
      </c>
      <c r="C203">
        <f t="shared" si="3"/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v>294</v>
      </c>
      <c r="C204">
        <f t="shared" si="3"/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v>295</v>
      </c>
      <c r="C205">
        <f t="shared" si="3"/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v>296</v>
      </c>
      <c r="C206">
        <f t="shared" si="3"/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v>297</v>
      </c>
      <c r="C207">
        <f t="shared" si="3"/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v>298</v>
      </c>
      <c r="C208">
        <f t="shared" si="3"/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v>299</v>
      </c>
      <c r="C209">
        <f t="shared" si="3"/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 x14ac:dyDescent="0.25">
      <c r="A210">
        <v>300</v>
      </c>
      <c r="C210">
        <f t="shared" si="3"/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>
        <v>301</v>
      </c>
      <c r="C211">
        <f t="shared" si="3"/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>
        <v>302</v>
      </c>
      <c r="C212">
        <f t="shared" si="3"/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5">
      <c r="A213">
        <v>303</v>
      </c>
      <c r="C213">
        <f t="shared" si="3"/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>
        <v>304</v>
      </c>
      <c r="C214">
        <f t="shared" si="3"/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>
        <v>305</v>
      </c>
      <c r="C215">
        <f t="shared" si="3"/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>
        <v>306</v>
      </c>
      <c r="C216">
        <f t="shared" si="3"/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>
        <v>307</v>
      </c>
      <c r="C217">
        <f t="shared" si="3"/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v>308</v>
      </c>
      <c r="C218">
        <f t="shared" si="3"/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v>309</v>
      </c>
      <c r="C219">
        <f t="shared" si="3"/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v>310</v>
      </c>
      <c r="C220">
        <f t="shared" si="3"/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v>311</v>
      </c>
      <c r="C221">
        <f t="shared" si="3"/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312</v>
      </c>
      <c r="C222">
        <f t="shared" si="3"/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v>313</v>
      </c>
      <c r="C223">
        <f t="shared" si="3"/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v>314</v>
      </c>
      <c r="B224">
        <f t="shared" ref="B224:B245" si="4">C224-C252</f>
        <v>0</v>
      </c>
      <c r="C224">
        <f t="shared" si="3"/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 x14ac:dyDescent="0.25">
      <c r="A225">
        <v>315</v>
      </c>
      <c r="B225">
        <f t="shared" si="4"/>
        <v>0</v>
      </c>
      <c r="C225">
        <f t="shared" si="3"/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v>316</v>
      </c>
      <c r="B226">
        <f t="shared" si="4"/>
        <v>0</v>
      </c>
      <c r="C226">
        <f t="shared" si="3"/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v>317</v>
      </c>
      <c r="B227">
        <f t="shared" si="4"/>
        <v>0</v>
      </c>
      <c r="C227">
        <f t="shared" si="3"/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318</v>
      </c>
      <c r="B228">
        <f t="shared" si="4"/>
        <v>0</v>
      </c>
      <c r="C228">
        <f t="shared" si="3"/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v>319</v>
      </c>
      <c r="B229">
        <f t="shared" si="4"/>
        <v>0</v>
      </c>
      <c r="C229">
        <f t="shared" si="3"/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v>320</v>
      </c>
      <c r="B230">
        <f t="shared" si="4"/>
        <v>0</v>
      </c>
      <c r="C230">
        <f t="shared" si="3"/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>
        <v>321</v>
      </c>
      <c r="B231">
        <f t="shared" si="4"/>
        <v>0</v>
      </c>
      <c r="C231">
        <f t="shared" si="3"/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>
        <v>322</v>
      </c>
      <c r="B232">
        <f t="shared" si="4"/>
        <v>0</v>
      </c>
      <c r="C232">
        <f t="shared" si="3"/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v>323</v>
      </c>
      <c r="B233">
        <f t="shared" si="4"/>
        <v>0</v>
      </c>
      <c r="C233">
        <f t="shared" si="3"/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v>324</v>
      </c>
      <c r="B234">
        <f t="shared" si="4"/>
        <v>0</v>
      </c>
      <c r="C234">
        <f t="shared" si="3"/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v>325</v>
      </c>
      <c r="B235">
        <f t="shared" si="4"/>
        <v>0</v>
      </c>
      <c r="C235">
        <f t="shared" si="3"/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v>326</v>
      </c>
      <c r="B236">
        <f t="shared" si="4"/>
        <v>0</v>
      </c>
      <c r="C236">
        <f t="shared" si="3"/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v>327</v>
      </c>
      <c r="B237">
        <f t="shared" si="4"/>
        <v>0</v>
      </c>
      <c r="C237">
        <f t="shared" si="3"/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 x14ac:dyDescent="0.25">
      <c r="A238">
        <v>328</v>
      </c>
      <c r="B238">
        <f t="shared" si="4"/>
        <v>0</v>
      </c>
      <c r="C238">
        <f t="shared" si="3"/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 x14ac:dyDescent="0.25">
      <c r="A239">
        <v>329</v>
      </c>
      <c r="B239">
        <f t="shared" si="4"/>
        <v>0</v>
      </c>
      <c r="C239">
        <f t="shared" si="3"/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</row>
    <row r="240" spans="1:13" x14ac:dyDescent="0.25">
      <c r="A240">
        <v>330</v>
      </c>
      <c r="B240">
        <f t="shared" si="4"/>
        <v>0</v>
      </c>
      <c r="C240">
        <f t="shared" si="3"/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3" x14ac:dyDescent="0.25">
      <c r="A241">
        <v>331</v>
      </c>
      <c r="B241">
        <f t="shared" si="4"/>
        <v>0</v>
      </c>
      <c r="C241">
        <f t="shared" si="3"/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 x14ac:dyDescent="0.25">
      <c r="A242">
        <v>332</v>
      </c>
      <c r="B242">
        <f t="shared" si="4"/>
        <v>0</v>
      </c>
      <c r="C242">
        <f t="shared" si="3"/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25">
      <c r="A243">
        <v>333</v>
      </c>
      <c r="B243">
        <f t="shared" si="4"/>
        <v>0</v>
      </c>
      <c r="C243">
        <f t="shared" si="3"/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 x14ac:dyDescent="0.25">
      <c r="A244">
        <v>334</v>
      </c>
      <c r="B244">
        <f t="shared" si="4"/>
        <v>0</v>
      </c>
      <c r="C244">
        <f t="shared" si="3"/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</row>
    <row r="245" spans="1:13" x14ac:dyDescent="0.25">
      <c r="A245">
        <v>335</v>
      </c>
      <c r="B245">
        <f t="shared" si="4"/>
        <v>0</v>
      </c>
      <c r="C245">
        <f t="shared" si="3"/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 x14ac:dyDescent="0.25">
      <c r="A246">
        <v>336</v>
      </c>
      <c r="B246">
        <f>C246-C275</f>
        <v>0</v>
      </c>
      <c r="C246">
        <f t="shared" si="3"/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</row>
    <row r="247" spans="1:13" x14ac:dyDescent="0.25">
      <c r="A247">
        <v>337</v>
      </c>
      <c r="B247">
        <f>C247-C277</f>
        <v>0</v>
      </c>
      <c r="C247">
        <f t="shared" si="3"/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3" x14ac:dyDescent="0.25">
      <c r="A248">
        <v>338</v>
      </c>
      <c r="B248">
        <f>C248-C279</f>
        <v>0</v>
      </c>
      <c r="C248">
        <f t="shared" si="3"/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</row>
    <row r="249" spans="1:13" x14ac:dyDescent="0.25">
      <c r="A249">
        <v>339</v>
      </c>
      <c r="B249">
        <f>C249-C280</f>
        <v>0</v>
      </c>
      <c r="C249">
        <f t="shared" si="3"/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</row>
    <row r="250" spans="1:13" x14ac:dyDescent="0.25">
      <c r="A250">
        <v>340</v>
      </c>
      <c r="B250">
        <f>C250-C281</f>
        <v>0</v>
      </c>
      <c r="C250">
        <f t="shared" si="3"/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 x14ac:dyDescent="0.25">
      <c r="A251">
        <v>341</v>
      </c>
      <c r="B251">
        <f>C251-C282</f>
        <v>0</v>
      </c>
      <c r="C251">
        <f t="shared" si="3"/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v>342</v>
      </c>
      <c r="C252">
        <f t="shared" si="3"/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v>343</v>
      </c>
      <c r="C253">
        <f t="shared" si="3"/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v>344</v>
      </c>
      <c r="C254">
        <f t="shared" si="3"/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 x14ac:dyDescent="0.25">
      <c r="A255">
        <v>345</v>
      </c>
      <c r="C255">
        <f t="shared" si="3"/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</row>
    <row r="256" spans="1:13" x14ac:dyDescent="0.25">
      <c r="A256">
        <v>346</v>
      </c>
      <c r="C256">
        <f t="shared" si="3"/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 x14ac:dyDescent="0.25">
      <c r="A257">
        <v>347</v>
      </c>
      <c r="C257">
        <f t="shared" si="3"/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 x14ac:dyDescent="0.25">
      <c r="A258">
        <v>348</v>
      </c>
      <c r="C258">
        <f t="shared" ref="C258:C321" si="5">ROUND(SUM(D258:M258),0)</f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v>349</v>
      </c>
      <c r="C259">
        <f t="shared" si="5"/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</row>
    <row r="260" spans="1:13" x14ac:dyDescent="0.25">
      <c r="A260">
        <v>350</v>
      </c>
      <c r="C260">
        <f t="shared" si="5"/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</row>
    <row r="261" spans="1:13" x14ac:dyDescent="0.25">
      <c r="A261">
        <v>351</v>
      </c>
      <c r="C261">
        <f t="shared" si="5"/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</row>
    <row r="262" spans="1:13" x14ac:dyDescent="0.25">
      <c r="A262">
        <v>352</v>
      </c>
      <c r="C262">
        <f t="shared" si="5"/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 x14ac:dyDescent="0.25">
      <c r="A263">
        <v>353</v>
      </c>
      <c r="C263">
        <f t="shared" si="5"/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v>354</v>
      </c>
      <c r="C264">
        <f t="shared" si="5"/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 x14ac:dyDescent="0.25">
      <c r="A265">
        <v>355</v>
      </c>
      <c r="C265">
        <f t="shared" si="5"/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 x14ac:dyDescent="0.25">
      <c r="A266">
        <v>356</v>
      </c>
      <c r="C266">
        <f t="shared" si="5"/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 x14ac:dyDescent="0.25">
      <c r="A267">
        <v>357</v>
      </c>
      <c r="C267">
        <f t="shared" si="5"/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 x14ac:dyDescent="0.25">
      <c r="A268">
        <v>358</v>
      </c>
      <c r="C268">
        <f t="shared" si="5"/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</row>
    <row r="269" spans="1:13" x14ac:dyDescent="0.25">
      <c r="A269">
        <v>359</v>
      </c>
      <c r="C269">
        <f t="shared" si="5"/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v>360</v>
      </c>
      <c r="C270">
        <f t="shared" si="5"/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361</v>
      </c>
      <c r="C271">
        <f t="shared" si="5"/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362</v>
      </c>
      <c r="C272">
        <f t="shared" si="5"/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363</v>
      </c>
      <c r="C273">
        <f t="shared" si="5"/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v>364</v>
      </c>
      <c r="C274">
        <f t="shared" si="5"/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v>365</v>
      </c>
      <c r="C275">
        <f t="shared" si="5"/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v>366</v>
      </c>
      <c r="C276">
        <f t="shared" si="5"/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367</v>
      </c>
      <c r="C277">
        <f t="shared" si="5"/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v>368</v>
      </c>
      <c r="C278">
        <f t="shared" si="5"/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v>369</v>
      </c>
      <c r="C279">
        <f t="shared" si="5"/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v>370</v>
      </c>
      <c r="C280">
        <f t="shared" si="5"/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</row>
    <row r="281" spans="1:13" x14ac:dyDescent="0.25">
      <c r="A281">
        <v>371</v>
      </c>
      <c r="C281">
        <f t="shared" si="5"/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 x14ac:dyDescent="0.25">
      <c r="A282">
        <v>372</v>
      </c>
      <c r="C282">
        <f t="shared" si="5"/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</row>
    <row r="283" spans="1:13" x14ac:dyDescent="0.25">
      <c r="A283">
        <v>373</v>
      </c>
      <c r="B283">
        <f>C283-C324</f>
        <v>0</v>
      </c>
      <c r="C283">
        <f t="shared" si="5"/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</row>
    <row r="284" spans="1:13" x14ac:dyDescent="0.25">
      <c r="A284">
        <v>374</v>
      </c>
      <c r="B284">
        <f t="shared" ref="B284:B291" si="6">C284-C325</f>
        <v>0</v>
      </c>
      <c r="C284">
        <f t="shared" si="5"/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375</v>
      </c>
      <c r="B285">
        <f t="shared" si="6"/>
        <v>0</v>
      </c>
      <c r="C285">
        <f t="shared" si="5"/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v>376</v>
      </c>
      <c r="B286">
        <f t="shared" si="6"/>
        <v>0</v>
      </c>
      <c r="C286">
        <f t="shared" si="5"/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v>377</v>
      </c>
      <c r="B287">
        <f t="shared" si="6"/>
        <v>0</v>
      </c>
      <c r="C287">
        <f t="shared" si="5"/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v>378</v>
      </c>
      <c r="B288">
        <f t="shared" si="6"/>
        <v>0</v>
      </c>
      <c r="C288">
        <f t="shared" si="5"/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3" x14ac:dyDescent="0.25">
      <c r="A289">
        <v>379</v>
      </c>
      <c r="B289">
        <f t="shared" si="6"/>
        <v>0</v>
      </c>
      <c r="C289">
        <f t="shared" si="5"/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v>380</v>
      </c>
      <c r="B290">
        <f t="shared" si="6"/>
        <v>0</v>
      </c>
      <c r="C290">
        <f t="shared" si="5"/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v>381</v>
      </c>
      <c r="B291">
        <f t="shared" si="6"/>
        <v>0</v>
      </c>
      <c r="C291">
        <f t="shared" si="5"/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382</v>
      </c>
      <c r="B292">
        <f>C292-C334</f>
        <v>0</v>
      </c>
      <c r="C292">
        <f t="shared" si="5"/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v>383</v>
      </c>
      <c r="B293">
        <f t="shared" ref="B293:B315" si="7">C293-C335</f>
        <v>0</v>
      </c>
      <c r="C293">
        <f t="shared" si="5"/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 x14ac:dyDescent="0.25">
      <c r="A294">
        <v>384</v>
      </c>
      <c r="B294">
        <f t="shared" si="7"/>
        <v>0</v>
      </c>
      <c r="C294">
        <f t="shared" si="5"/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</row>
    <row r="295" spans="1:13" x14ac:dyDescent="0.25">
      <c r="A295">
        <v>385</v>
      </c>
      <c r="B295">
        <f t="shared" si="7"/>
        <v>0</v>
      </c>
      <c r="C295">
        <f t="shared" si="5"/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v>386</v>
      </c>
      <c r="B296">
        <f t="shared" si="7"/>
        <v>0</v>
      </c>
      <c r="C296">
        <f t="shared" si="5"/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v>387</v>
      </c>
      <c r="B297">
        <f t="shared" si="7"/>
        <v>0</v>
      </c>
      <c r="C297">
        <f t="shared" si="5"/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 x14ac:dyDescent="0.25">
      <c r="A298">
        <v>388</v>
      </c>
      <c r="B298">
        <f t="shared" si="7"/>
        <v>0</v>
      </c>
      <c r="C298">
        <f t="shared" si="5"/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</row>
    <row r="299" spans="1:13" x14ac:dyDescent="0.25">
      <c r="A299">
        <v>389</v>
      </c>
      <c r="B299">
        <f t="shared" si="7"/>
        <v>0</v>
      </c>
      <c r="C299">
        <f t="shared" si="5"/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3" x14ac:dyDescent="0.25">
      <c r="A300">
        <v>390</v>
      </c>
      <c r="B300">
        <f t="shared" si="7"/>
        <v>0</v>
      </c>
      <c r="C300">
        <f t="shared" si="5"/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 x14ac:dyDescent="0.25">
      <c r="A301">
        <v>391</v>
      </c>
      <c r="B301">
        <f t="shared" si="7"/>
        <v>0</v>
      </c>
      <c r="C301">
        <f t="shared" si="5"/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v>392</v>
      </c>
      <c r="B302">
        <f t="shared" si="7"/>
        <v>0</v>
      </c>
      <c r="C302">
        <f t="shared" si="5"/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v>393</v>
      </c>
      <c r="B303">
        <f t="shared" si="7"/>
        <v>0</v>
      </c>
      <c r="C303">
        <f t="shared" si="5"/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v>394</v>
      </c>
      <c r="B304">
        <f t="shared" si="7"/>
        <v>0</v>
      </c>
      <c r="C304">
        <f t="shared" si="5"/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v>395</v>
      </c>
      <c r="B305">
        <f t="shared" si="7"/>
        <v>0</v>
      </c>
      <c r="C305">
        <f t="shared" si="5"/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v>396</v>
      </c>
      <c r="B306">
        <f t="shared" si="7"/>
        <v>0</v>
      </c>
      <c r="C306">
        <f t="shared" si="5"/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 x14ac:dyDescent="0.25">
      <c r="A307">
        <v>397</v>
      </c>
      <c r="B307">
        <f t="shared" si="7"/>
        <v>0</v>
      </c>
      <c r="C307">
        <f t="shared" si="5"/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</row>
    <row r="308" spans="1:13" x14ac:dyDescent="0.25">
      <c r="A308">
        <v>398</v>
      </c>
      <c r="B308">
        <f t="shared" si="7"/>
        <v>0</v>
      </c>
      <c r="C308">
        <f t="shared" si="5"/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</row>
    <row r="309" spans="1:13" x14ac:dyDescent="0.25">
      <c r="A309">
        <v>399</v>
      </c>
      <c r="B309">
        <f t="shared" si="7"/>
        <v>0</v>
      </c>
      <c r="C309">
        <f t="shared" si="5"/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3" x14ac:dyDescent="0.25">
      <c r="A310">
        <v>400</v>
      </c>
      <c r="B310">
        <f t="shared" si="7"/>
        <v>0</v>
      </c>
      <c r="C310">
        <f t="shared" si="5"/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3" x14ac:dyDescent="0.25">
      <c r="A311">
        <v>401</v>
      </c>
      <c r="B311">
        <f t="shared" si="7"/>
        <v>0</v>
      </c>
      <c r="C311">
        <f t="shared" si="5"/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 x14ac:dyDescent="0.25">
      <c r="A312">
        <v>402</v>
      </c>
      <c r="B312">
        <f t="shared" si="7"/>
        <v>0</v>
      </c>
      <c r="C312">
        <f t="shared" si="5"/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 x14ac:dyDescent="0.25">
      <c r="A313">
        <v>403</v>
      </c>
      <c r="B313">
        <f t="shared" si="7"/>
        <v>0</v>
      </c>
      <c r="C313">
        <f t="shared" si="5"/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 x14ac:dyDescent="0.25">
      <c r="A314">
        <v>404</v>
      </c>
      <c r="B314">
        <f t="shared" si="7"/>
        <v>0</v>
      </c>
      <c r="C314">
        <f t="shared" si="5"/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 x14ac:dyDescent="0.25">
      <c r="A315">
        <v>405</v>
      </c>
      <c r="B315">
        <f t="shared" si="7"/>
        <v>0</v>
      </c>
      <c r="C315">
        <f t="shared" si="5"/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</row>
    <row r="316" spans="1:13" x14ac:dyDescent="0.25">
      <c r="A316">
        <v>406</v>
      </c>
      <c r="B316">
        <f>C316-C359</f>
        <v>0</v>
      </c>
      <c r="C316">
        <f t="shared" si="5"/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 x14ac:dyDescent="0.25">
      <c r="A317">
        <v>407</v>
      </c>
      <c r="B317">
        <f t="shared" ref="B317:B323" si="8">C317-C360</f>
        <v>0</v>
      </c>
      <c r="C317">
        <f t="shared" si="5"/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 x14ac:dyDescent="0.25">
      <c r="A318">
        <v>408</v>
      </c>
      <c r="B318">
        <f t="shared" si="8"/>
        <v>0</v>
      </c>
      <c r="C318">
        <f t="shared" si="5"/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 x14ac:dyDescent="0.25">
      <c r="A319">
        <v>409</v>
      </c>
      <c r="B319">
        <f t="shared" si="8"/>
        <v>0</v>
      </c>
      <c r="C319">
        <f t="shared" si="5"/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 x14ac:dyDescent="0.25">
      <c r="A320">
        <v>410</v>
      </c>
      <c r="B320">
        <f t="shared" si="8"/>
        <v>0</v>
      </c>
      <c r="C320">
        <f t="shared" si="5"/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 x14ac:dyDescent="0.25">
      <c r="A321">
        <v>411</v>
      </c>
      <c r="B321">
        <f t="shared" si="8"/>
        <v>0</v>
      </c>
      <c r="C321">
        <f t="shared" si="5"/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 x14ac:dyDescent="0.25">
      <c r="A322">
        <v>412</v>
      </c>
      <c r="B322">
        <f t="shared" si="8"/>
        <v>0</v>
      </c>
      <c r="C322">
        <f t="shared" ref="C322:C385" si="9">ROUND(SUM(D322:M322),0)</f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413</v>
      </c>
      <c r="B323">
        <f t="shared" si="8"/>
        <v>0</v>
      </c>
      <c r="C323">
        <f t="shared" si="9"/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v>414</v>
      </c>
      <c r="C324">
        <f t="shared" si="9"/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v>415</v>
      </c>
      <c r="C325">
        <f t="shared" si="9"/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v>416</v>
      </c>
      <c r="C326">
        <f t="shared" si="9"/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v>417</v>
      </c>
      <c r="C327">
        <f t="shared" si="9"/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v>418</v>
      </c>
      <c r="C328">
        <f t="shared" si="9"/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 x14ac:dyDescent="0.25">
      <c r="A329">
        <v>419</v>
      </c>
      <c r="C329">
        <f t="shared" si="9"/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 x14ac:dyDescent="0.25">
      <c r="A330">
        <v>420</v>
      </c>
      <c r="C330">
        <f t="shared" si="9"/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</row>
    <row r="331" spans="1:13" x14ac:dyDescent="0.25">
      <c r="A331">
        <v>421</v>
      </c>
      <c r="C331">
        <f t="shared" si="9"/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 x14ac:dyDescent="0.25">
      <c r="A332">
        <v>422</v>
      </c>
      <c r="C332">
        <f t="shared" si="9"/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v>423</v>
      </c>
      <c r="C333">
        <f t="shared" si="9"/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 x14ac:dyDescent="0.25">
      <c r="A334">
        <v>424</v>
      </c>
      <c r="C334">
        <f t="shared" si="9"/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</row>
    <row r="335" spans="1:13" x14ac:dyDescent="0.25">
      <c r="A335">
        <v>425</v>
      </c>
      <c r="C335">
        <f t="shared" si="9"/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v>426</v>
      </c>
      <c r="C336">
        <f t="shared" si="9"/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 x14ac:dyDescent="0.25">
      <c r="A337">
        <v>427</v>
      </c>
      <c r="C337">
        <f t="shared" si="9"/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 x14ac:dyDescent="0.25">
      <c r="A338">
        <v>428</v>
      </c>
      <c r="C338">
        <f t="shared" si="9"/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3" x14ac:dyDescent="0.25">
      <c r="A339">
        <v>429</v>
      </c>
      <c r="C339">
        <f t="shared" si="9"/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 x14ac:dyDescent="0.25">
      <c r="A340">
        <v>430</v>
      </c>
      <c r="C340">
        <f t="shared" si="9"/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3" x14ac:dyDescent="0.25">
      <c r="A341">
        <v>431</v>
      </c>
      <c r="C341">
        <f t="shared" si="9"/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v>432</v>
      </c>
      <c r="C342">
        <f t="shared" si="9"/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v>433</v>
      </c>
      <c r="C343">
        <f t="shared" si="9"/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v>434</v>
      </c>
      <c r="C344">
        <f t="shared" si="9"/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v>435</v>
      </c>
      <c r="C345">
        <f t="shared" si="9"/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 x14ac:dyDescent="0.25">
      <c r="A346">
        <v>436</v>
      </c>
      <c r="C346">
        <f t="shared" si="9"/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</row>
    <row r="347" spans="1:13" x14ac:dyDescent="0.25">
      <c r="A347">
        <v>437</v>
      </c>
      <c r="C347">
        <f t="shared" si="9"/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 x14ac:dyDescent="0.25">
      <c r="A348">
        <v>438</v>
      </c>
      <c r="C348">
        <f t="shared" si="9"/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 x14ac:dyDescent="0.25">
      <c r="A349">
        <v>439</v>
      </c>
      <c r="C349">
        <f t="shared" si="9"/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</row>
    <row r="350" spans="1:13" x14ac:dyDescent="0.25">
      <c r="A350">
        <v>440</v>
      </c>
      <c r="C350">
        <f t="shared" si="9"/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v>441</v>
      </c>
      <c r="C351">
        <f t="shared" si="9"/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v>442</v>
      </c>
      <c r="C352">
        <f t="shared" si="9"/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</row>
    <row r="353" spans="1:13" x14ac:dyDescent="0.25">
      <c r="A353">
        <v>443</v>
      </c>
      <c r="C353">
        <f t="shared" si="9"/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v>444</v>
      </c>
      <c r="C354">
        <f t="shared" si="9"/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v>445</v>
      </c>
      <c r="C355">
        <f t="shared" si="9"/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v>446</v>
      </c>
      <c r="C356">
        <f t="shared" si="9"/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v>447</v>
      </c>
      <c r="C357">
        <f t="shared" si="9"/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 x14ac:dyDescent="0.25">
      <c r="A358">
        <v>448</v>
      </c>
      <c r="C358">
        <f t="shared" si="9"/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</row>
    <row r="359" spans="1:13" x14ac:dyDescent="0.25">
      <c r="A359">
        <v>449</v>
      </c>
      <c r="C359">
        <f t="shared" si="9"/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 x14ac:dyDescent="0.25">
      <c r="A360">
        <v>450</v>
      </c>
      <c r="C360">
        <f t="shared" si="9"/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 x14ac:dyDescent="0.25">
      <c r="A361">
        <v>451</v>
      </c>
      <c r="C361">
        <f t="shared" si="9"/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v>452</v>
      </c>
      <c r="C362">
        <f t="shared" si="9"/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 x14ac:dyDescent="0.25">
      <c r="A363">
        <v>453</v>
      </c>
      <c r="C363">
        <f t="shared" si="9"/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</row>
    <row r="364" spans="1:13" x14ac:dyDescent="0.25">
      <c r="A364">
        <v>454</v>
      </c>
      <c r="C364">
        <f t="shared" si="9"/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</row>
    <row r="365" spans="1:13" x14ac:dyDescent="0.25">
      <c r="A365">
        <v>455</v>
      </c>
      <c r="C365">
        <f t="shared" si="9"/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v>456</v>
      </c>
      <c r="C366">
        <f t="shared" si="9"/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v>457</v>
      </c>
      <c r="C367">
        <f t="shared" si="9"/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2078-7059-4B80-A31B-BBB8716D1BF5}">
  <sheetPr codeName="Sheet22"/>
  <dimension ref="A1:L29"/>
  <sheetViews>
    <sheetView workbookViewId="0">
      <pane ySplit="1" topLeftCell="A2" activePane="bottomLeft" state="frozen"/>
      <selection pane="bottomLeft"/>
    </sheetView>
  </sheetViews>
  <sheetFormatPr defaultRowHeight="15" x14ac:dyDescent="0.25"/>
  <sheetData>
    <row r="1" spans="1:12" x14ac:dyDescent="0.25">
      <c r="A1" t="s">
        <v>1141</v>
      </c>
      <c r="B1" t="s">
        <v>1140</v>
      </c>
      <c r="C1" t="s">
        <v>1090</v>
      </c>
      <c r="D1" t="s">
        <v>1091</v>
      </c>
      <c r="E1" t="s">
        <v>1092</v>
      </c>
      <c r="F1" t="s">
        <v>1093</v>
      </c>
      <c r="G1" t="s">
        <v>1094</v>
      </c>
      <c r="H1" t="s">
        <v>1095</v>
      </c>
      <c r="I1" t="s">
        <v>1096</v>
      </c>
      <c r="J1" t="s">
        <v>1097</v>
      </c>
      <c r="K1" t="s">
        <v>1098</v>
      </c>
      <c r="L1" t="s">
        <v>1099</v>
      </c>
    </row>
    <row r="2" spans="1:12" x14ac:dyDescent="0.25">
      <c r="A2">
        <v>314</v>
      </c>
      <c r="B2">
        <f t="shared" ref="B2:B29" si="0">SUM(C2:L2)</f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>
        <v>315</v>
      </c>
      <c r="B3">
        <f t="shared" si="0"/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>
        <v>316</v>
      </c>
      <c r="B4">
        <f t="shared" si="0"/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25">
      <c r="A5">
        <v>317</v>
      </c>
      <c r="B5">
        <f t="shared" si="0"/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25">
      <c r="A6">
        <v>318</v>
      </c>
      <c r="B6">
        <f t="shared" si="0"/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25">
      <c r="A7">
        <v>319</v>
      </c>
      <c r="B7">
        <f t="shared" si="0"/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>
        <v>320</v>
      </c>
      <c r="B8">
        <f t="shared" si="0"/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>
        <v>321</v>
      </c>
      <c r="B9">
        <f t="shared" si="0"/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25">
      <c r="A10">
        <v>322</v>
      </c>
      <c r="B10">
        <f t="shared" si="0"/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>
        <v>323</v>
      </c>
      <c r="B11">
        <f t="shared" si="0"/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1:12" x14ac:dyDescent="0.25">
      <c r="A12">
        <v>328</v>
      </c>
      <c r="B12">
        <f t="shared" si="0"/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>
        <v>329</v>
      </c>
      <c r="B13">
        <f t="shared" si="0"/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>
        <v>330</v>
      </c>
      <c r="B14">
        <f t="shared" si="0"/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>
        <v>331</v>
      </c>
      <c r="B15">
        <f t="shared" si="0"/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x14ac:dyDescent="0.25">
      <c r="A16">
        <v>332</v>
      </c>
      <c r="B16">
        <f t="shared" si="0"/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x14ac:dyDescent="0.25">
      <c r="A17">
        <v>333</v>
      </c>
      <c r="B17">
        <f t="shared" si="0"/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x14ac:dyDescent="0.25">
      <c r="A18">
        <v>334</v>
      </c>
      <c r="B18">
        <f t="shared" si="0"/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>
        <v>335</v>
      </c>
      <c r="B19">
        <f t="shared" si="0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>
        <v>336</v>
      </c>
      <c r="B20">
        <f t="shared" si="0"/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>
        <v>337</v>
      </c>
      <c r="B21">
        <f t="shared" si="0"/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>
        <v>373</v>
      </c>
      <c r="B22">
        <f t="shared" si="0"/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374</v>
      </c>
      <c r="B23">
        <f t="shared" si="0"/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 x14ac:dyDescent="0.25">
      <c r="A24">
        <v>375</v>
      </c>
      <c r="B24">
        <f t="shared" si="0"/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>
        <v>376</v>
      </c>
      <c r="B25">
        <f t="shared" si="0"/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>
        <v>378</v>
      </c>
      <c r="B26">
        <f t="shared" si="0"/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2" x14ac:dyDescent="0.25">
      <c r="A27">
        <v>379</v>
      </c>
      <c r="B27">
        <f t="shared" si="0"/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>
        <v>380</v>
      </c>
      <c r="B28">
        <f t="shared" si="0"/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>
        <v>392</v>
      </c>
      <c r="B29">
        <f t="shared" si="0"/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D550-E4C6-474C-9608-A92962F88C64}">
  <sheetPr codeName="Sheet23"/>
  <dimension ref="A1:L29"/>
  <sheetViews>
    <sheetView workbookViewId="0">
      <pane ySplit="1" topLeftCell="A2" activePane="bottomLeft" state="frozen"/>
      <selection pane="bottomLeft"/>
    </sheetView>
  </sheetViews>
  <sheetFormatPr defaultRowHeight="15" x14ac:dyDescent="0.25"/>
  <sheetData>
    <row r="1" spans="1:12" x14ac:dyDescent="0.25">
      <c r="A1" t="s">
        <v>1141</v>
      </c>
      <c r="B1" t="s">
        <v>1140</v>
      </c>
      <c r="C1" t="s">
        <v>1090</v>
      </c>
      <c r="D1" t="s">
        <v>1091</v>
      </c>
      <c r="E1" t="s">
        <v>1092</v>
      </c>
      <c r="F1" t="s">
        <v>1093</v>
      </c>
      <c r="G1" t="s">
        <v>1094</v>
      </c>
      <c r="H1" t="s">
        <v>1095</v>
      </c>
      <c r="I1" t="s">
        <v>1096</v>
      </c>
      <c r="J1" t="s">
        <v>1097</v>
      </c>
      <c r="K1" t="s">
        <v>1098</v>
      </c>
      <c r="L1" t="s">
        <v>1099</v>
      </c>
    </row>
    <row r="2" spans="1:12" x14ac:dyDescent="0.25">
      <c r="A2">
        <v>314</v>
      </c>
      <c r="B2">
        <f t="shared" ref="B2:B29" si="0">SUM(C2:L2)</f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>
        <v>315</v>
      </c>
      <c r="B3">
        <f t="shared" si="0"/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>
        <v>316</v>
      </c>
      <c r="B4">
        <f t="shared" si="0"/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25">
      <c r="A5">
        <v>317</v>
      </c>
      <c r="B5">
        <f t="shared" si="0"/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25">
      <c r="A6">
        <v>318</v>
      </c>
      <c r="B6">
        <f t="shared" si="0"/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25">
      <c r="A7">
        <v>319</v>
      </c>
      <c r="B7">
        <f t="shared" si="0"/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>
        <v>320</v>
      </c>
      <c r="B8">
        <f t="shared" si="0"/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>
        <v>321</v>
      </c>
      <c r="B9">
        <f t="shared" si="0"/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25">
      <c r="A10">
        <v>322</v>
      </c>
      <c r="B10">
        <f t="shared" si="0"/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>
        <v>323</v>
      </c>
      <c r="B11">
        <f t="shared" si="0"/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1:12" x14ac:dyDescent="0.25">
      <c r="A12">
        <v>328</v>
      </c>
      <c r="B12">
        <f t="shared" si="0"/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>
        <v>329</v>
      </c>
      <c r="B13">
        <f t="shared" si="0"/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>
        <v>330</v>
      </c>
      <c r="B14">
        <f t="shared" si="0"/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>
        <v>331</v>
      </c>
      <c r="B15">
        <f t="shared" si="0"/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x14ac:dyDescent="0.25">
      <c r="A16">
        <v>332</v>
      </c>
      <c r="B16">
        <f t="shared" si="0"/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x14ac:dyDescent="0.25">
      <c r="A17">
        <v>333</v>
      </c>
      <c r="B17">
        <f t="shared" si="0"/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x14ac:dyDescent="0.25">
      <c r="A18">
        <v>334</v>
      </c>
      <c r="B18">
        <f t="shared" si="0"/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>
        <v>335</v>
      </c>
      <c r="B19">
        <f t="shared" si="0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>
        <v>336</v>
      </c>
      <c r="B20">
        <f t="shared" si="0"/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>
        <v>337</v>
      </c>
      <c r="B21">
        <f t="shared" si="0"/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>
        <v>373</v>
      </c>
      <c r="B22">
        <f t="shared" si="0"/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374</v>
      </c>
      <c r="B23">
        <f t="shared" si="0"/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 x14ac:dyDescent="0.25">
      <c r="A24">
        <v>375</v>
      </c>
      <c r="B24">
        <f t="shared" si="0"/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>
        <v>376</v>
      </c>
      <c r="B25">
        <f t="shared" si="0"/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>
        <v>378</v>
      </c>
      <c r="B26">
        <f t="shared" si="0"/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2" x14ac:dyDescent="0.25">
      <c r="A27">
        <v>379</v>
      </c>
      <c r="B27">
        <f t="shared" si="0"/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>
        <v>380</v>
      </c>
      <c r="B28">
        <f t="shared" si="0"/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>
        <v>392</v>
      </c>
      <c r="B29">
        <f t="shared" si="0"/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55B9-DE48-4E9E-A128-EE2B43ED8E36}">
  <sheetPr codeName="Sheet24"/>
  <dimension ref="A1:L23"/>
  <sheetViews>
    <sheetView workbookViewId="0"/>
  </sheetViews>
  <sheetFormatPr defaultRowHeight="15" x14ac:dyDescent="0.25"/>
  <cols>
    <col min="1" max="1" width="36.42578125" bestFit="1" customWidth="1"/>
  </cols>
  <sheetData>
    <row r="1" spans="1:6" x14ac:dyDescent="0.25">
      <c r="A1" s="449" t="s">
        <v>403</v>
      </c>
      <c r="B1" s="552"/>
      <c r="C1" s="552"/>
      <c r="D1" s="552"/>
      <c r="E1" s="552"/>
      <c r="F1" s="552"/>
    </row>
    <row r="2" spans="1:6" x14ac:dyDescent="0.25">
      <c r="A2" s="174" t="s">
        <v>47</v>
      </c>
      <c r="B2">
        <v>0</v>
      </c>
      <c r="C2">
        <f>ROUND(IF($F$2&gt;=1, B2, 0),0)</f>
        <v>0</v>
      </c>
      <c r="E2" s="546">
        <v>0</v>
      </c>
      <c r="F2">
        <f>MONTH(E2)</f>
        <v>1</v>
      </c>
    </row>
    <row r="3" spans="1:6" x14ac:dyDescent="0.25">
      <c r="A3" s="174" t="s">
        <v>48</v>
      </c>
      <c r="B3">
        <v>0</v>
      </c>
      <c r="C3">
        <f>ROUND(IF($F$2&gt;=2, B3, 0),0)</f>
        <v>0</v>
      </c>
    </row>
    <row r="4" spans="1:6" x14ac:dyDescent="0.25">
      <c r="A4" s="174" t="s">
        <v>50</v>
      </c>
      <c r="B4">
        <v>0</v>
      </c>
      <c r="C4">
        <f>ROUND(IF($F$2&gt;=3, B4, 0),0)</f>
        <v>0</v>
      </c>
    </row>
    <row r="5" spans="1:6" x14ac:dyDescent="0.25">
      <c r="A5" s="174" t="s">
        <v>51</v>
      </c>
      <c r="B5">
        <v>0</v>
      </c>
      <c r="C5">
        <f>ROUND(IF($F$2&gt;=4, B5, 0),0)</f>
        <v>0</v>
      </c>
    </row>
    <row r="6" spans="1:6" x14ac:dyDescent="0.25">
      <c r="A6" s="174" t="s">
        <v>52</v>
      </c>
      <c r="B6">
        <v>0</v>
      </c>
      <c r="C6">
        <f>ROUND(IF($F$2&gt;=5, B6, 0),0)</f>
        <v>0</v>
      </c>
    </row>
    <row r="7" spans="1:6" x14ac:dyDescent="0.25">
      <c r="A7" s="174" t="s">
        <v>53</v>
      </c>
      <c r="B7">
        <v>0</v>
      </c>
      <c r="C7">
        <f>ROUND(IF($F$2&gt;=6, B7, 0),0)</f>
        <v>0</v>
      </c>
    </row>
    <row r="8" spans="1:6" x14ac:dyDescent="0.25">
      <c r="A8" s="174" t="s">
        <v>54</v>
      </c>
      <c r="B8">
        <v>0</v>
      </c>
      <c r="C8">
        <f>ROUND(IF($F$2&gt;=7, B8, 0),0)</f>
        <v>0</v>
      </c>
    </row>
    <row r="9" spans="1:6" x14ac:dyDescent="0.25">
      <c r="A9" s="174" t="s">
        <v>56</v>
      </c>
      <c r="B9">
        <v>0</v>
      </c>
      <c r="C9">
        <f>ROUND(IF($F$2&gt;=8, B9, 0),0)</f>
        <v>0</v>
      </c>
    </row>
    <row r="10" spans="1:6" x14ac:dyDescent="0.25">
      <c r="A10" s="174" t="s">
        <v>58</v>
      </c>
      <c r="B10">
        <v>0</v>
      </c>
      <c r="C10">
        <f>ROUND(IF($F$2&gt;=9, B10, 0),0)</f>
        <v>0</v>
      </c>
    </row>
    <row r="11" spans="1:6" x14ac:dyDescent="0.25">
      <c r="A11" s="174" t="s">
        <v>59</v>
      </c>
      <c r="B11">
        <v>0</v>
      </c>
      <c r="C11">
        <f>ROUND(IF($F$2&gt;=10, B11, 0),0)</f>
        <v>0</v>
      </c>
    </row>
    <row r="12" spans="1:6" x14ac:dyDescent="0.25">
      <c r="A12" s="174" t="s">
        <v>61</v>
      </c>
      <c r="B12">
        <v>0</v>
      </c>
      <c r="C12">
        <f>ROUND(IF($F$2&gt;=11, B12, 0),0)</f>
        <v>0</v>
      </c>
    </row>
    <row r="13" spans="1:6" x14ac:dyDescent="0.25">
      <c r="A13" s="174" t="s">
        <v>67</v>
      </c>
      <c r="B13">
        <v>0</v>
      </c>
      <c r="C13">
        <f>ROUND(IF($F$2&gt;=12, B13, 0),0)</f>
        <v>0</v>
      </c>
    </row>
    <row r="14" spans="1:6" x14ac:dyDescent="0.25">
      <c r="A14" s="449" t="s">
        <v>69</v>
      </c>
      <c r="B14">
        <f>SUM(B2:B13)</f>
        <v>0</v>
      </c>
      <c r="C14">
        <f>SUM(C2:C13)</f>
        <v>0</v>
      </c>
    </row>
    <row r="15" spans="1:6" x14ac:dyDescent="0.25">
      <c r="A15" s="449"/>
    </row>
    <row r="17" spans="1:12" x14ac:dyDescent="0.25">
      <c r="A17" s="449" t="s">
        <v>21</v>
      </c>
      <c r="B17" t="s">
        <v>1140</v>
      </c>
      <c r="C17" t="s">
        <v>1090</v>
      </c>
      <c r="D17" t="s">
        <v>1091</v>
      </c>
      <c r="E17" t="s">
        <v>1092</v>
      </c>
      <c r="F17" t="s">
        <v>1093</v>
      </c>
      <c r="G17" t="s">
        <v>1094</v>
      </c>
      <c r="H17" t="s">
        <v>1095</v>
      </c>
      <c r="I17" t="s">
        <v>1096</v>
      </c>
      <c r="J17" t="s">
        <v>1097</v>
      </c>
      <c r="K17" t="s">
        <v>1098</v>
      </c>
      <c r="L17" t="s">
        <v>1099</v>
      </c>
    </row>
    <row r="18" spans="1:12" x14ac:dyDescent="0.25">
      <c r="A18">
        <v>12</v>
      </c>
      <c r="B18">
        <f t="shared" ref="B18:B23" si="0">SUM(C18:L18)</f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>
        <v>13</v>
      </c>
      <c r="B19">
        <f t="shared" si="0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>
        <v>14</v>
      </c>
      <c r="B20">
        <f t="shared" si="0"/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>
        <v>16</v>
      </c>
      <c r="B21">
        <f t="shared" si="0"/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>
        <v>17</v>
      </c>
      <c r="B22">
        <f t="shared" si="0"/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18</v>
      </c>
      <c r="B23">
        <f t="shared" si="0"/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0E50-793E-480B-9DEC-42FDE99BD4BB}">
  <sheetPr codeName="Sheet7"/>
  <dimension ref="A1:R26"/>
  <sheetViews>
    <sheetView workbookViewId="0">
      <selection activeCell="N13" sqref="N13"/>
    </sheetView>
  </sheetViews>
  <sheetFormatPr defaultRowHeight="15" x14ac:dyDescent="0.25"/>
  <sheetData>
    <row r="1" spans="1:18" x14ac:dyDescent="0.25">
      <c r="A1" s="961" t="s">
        <v>162</v>
      </c>
      <c r="B1" s="961"/>
      <c r="C1" s="961"/>
      <c r="D1" s="961"/>
      <c r="E1" s="961"/>
      <c r="F1" s="961"/>
      <c r="G1" s="961"/>
      <c r="I1" s="961" t="s">
        <v>164</v>
      </c>
      <c r="J1" s="961"/>
      <c r="K1" s="961"/>
      <c r="L1" s="961"/>
      <c r="M1" s="961"/>
      <c r="N1" s="961"/>
      <c r="O1" s="961"/>
      <c r="Q1" s="546">
        <f>CalcOther!E2</f>
        <v>0</v>
      </c>
      <c r="R1">
        <f>MONTH(Q1)</f>
        <v>1</v>
      </c>
    </row>
    <row r="2" spans="1:18" x14ac:dyDescent="0.25">
      <c r="B2" s="961" t="s">
        <v>1168</v>
      </c>
      <c r="C2" s="961"/>
      <c r="D2" s="961"/>
      <c r="E2" s="961" t="s">
        <v>1169</v>
      </c>
      <c r="F2" s="961"/>
      <c r="G2" s="961"/>
      <c r="J2" s="961" t="s">
        <v>1168</v>
      </c>
      <c r="K2" s="961"/>
      <c r="L2" s="961"/>
      <c r="M2" s="961" t="s">
        <v>1169</v>
      </c>
      <c r="N2" s="961"/>
      <c r="O2" s="961"/>
      <c r="Q2" s="546"/>
    </row>
    <row r="3" spans="1:18" x14ac:dyDescent="0.25">
      <c r="B3" s="787" t="s">
        <v>1170</v>
      </c>
      <c r="C3" s="787" t="s">
        <v>1171</v>
      </c>
      <c r="D3" s="787" t="s">
        <v>1172</v>
      </c>
      <c r="E3" s="787" t="s">
        <v>1170</v>
      </c>
      <c r="F3" s="787" t="s">
        <v>1171</v>
      </c>
      <c r="G3" s="787" t="s">
        <v>1172</v>
      </c>
      <c r="J3" s="787" t="s">
        <v>1170</v>
      </c>
      <c r="K3" s="787" t="s">
        <v>1171</v>
      </c>
      <c r="L3" s="787" t="s">
        <v>1172</v>
      </c>
      <c r="M3" s="787" t="s">
        <v>1170</v>
      </c>
      <c r="N3" s="787" t="s">
        <v>1171</v>
      </c>
      <c r="O3" s="787" t="s">
        <v>1172</v>
      </c>
    </row>
    <row r="4" spans="1:18" x14ac:dyDescent="0.25">
      <c r="A4" t="s">
        <v>1173</v>
      </c>
      <c r="B4">
        <f>B26</f>
        <v>0</v>
      </c>
      <c r="C4">
        <f ca="1">IFERROR(ROUND(C26+C38,0),0)</f>
        <v>0</v>
      </c>
      <c r="D4">
        <f ca="1">IFERROR(ROUND(D26+D38,0),0)</f>
        <v>0</v>
      </c>
      <c r="E4">
        <f>E26</f>
        <v>0</v>
      </c>
      <c r="F4">
        <f ca="1">IFERROR(ROUND(F26+F38,0),0)</f>
        <v>0</v>
      </c>
      <c r="G4">
        <f ca="1">IFERROR(ROUND(G26+G38,0),0)</f>
        <v>0</v>
      </c>
      <c r="I4" t="s">
        <v>1173</v>
      </c>
      <c r="J4">
        <f>J26</f>
        <v>0</v>
      </c>
      <c r="K4">
        <f ca="1">IFERROR(ROUND(K26+K38,0),0)</f>
        <v>0</v>
      </c>
      <c r="L4">
        <f ca="1">IFERROR(ROUND(L26+L38,0),0)</f>
        <v>0</v>
      </c>
      <c r="M4">
        <f>M26</f>
        <v>0</v>
      </c>
      <c r="N4">
        <f ca="1">IFERROR(ROUND(N26+N38,0),0)</f>
        <v>0</v>
      </c>
      <c r="O4">
        <f ca="1">IFERROR(ROUND(O26+O38,0),0)</f>
        <v>0</v>
      </c>
    </row>
    <row r="5" spans="1:18" x14ac:dyDescent="0.25">
      <c r="A5" t="s">
        <v>1174</v>
      </c>
      <c r="B5">
        <f>B17</f>
        <v>0</v>
      </c>
      <c r="C5">
        <f t="shared" ref="C5:D9" ca="1" si="0">IFERROR(ROUND(C17+C39,0),0)</f>
        <v>0</v>
      </c>
      <c r="D5">
        <f t="shared" ca="1" si="0"/>
        <v>0</v>
      </c>
      <c r="E5">
        <f>E17</f>
        <v>0</v>
      </c>
      <c r="F5">
        <f t="shared" ref="F5:G9" ca="1" si="1">IFERROR(ROUND(F17+F39,0),0)</f>
        <v>0</v>
      </c>
      <c r="G5">
        <f t="shared" ca="1" si="1"/>
        <v>0</v>
      </c>
      <c r="I5" t="s">
        <v>1174</v>
      </c>
      <c r="J5">
        <f>J17</f>
        <v>0</v>
      </c>
      <c r="K5">
        <f t="shared" ref="K5:L9" ca="1" si="2">IFERROR(ROUND(K17+K39,0),0)</f>
        <v>0</v>
      </c>
      <c r="L5">
        <f t="shared" ca="1" si="2"/>
        <v>0</v>
      </c>
      <c r="M5">
        <f>M17</f>
        <v>0</v>
      </c>
      <c r="N5">
        <f t="shared" ref="N5:O9" ca="1" si="3">IFERROR(ROUND(N17+N39,0),0)</f>
        <v>0</v>
      </c>
      <c r="O5">
        <f t="shared" ca="1" si="3"/>
        <v>0</v>
      </c>
    </row>
    <row r="6" spans="1:18" x14ac:dyDescent="0.25">
      <c r="A6" t="s">
        <v>1175</v>
      </c>
      <c r="B6">
        <f>B18</f>
        <v>0</v>
      </c>
      <c r="C6">
        <f t="shared" ca="1" si="0"/>
        <v>0</v>
      </c>
      <c r="D6">
        <f t="shared" ca="1" si="0"/>
        <v>0</v>
      </c>
      <c r="E6">
        <f>E18</f>
        <v>0</v>
      </c>
      <c r="F6">
        <f t="shared" ca="1" si="1"/>
        <v>0</v>
      </c>
      <c r="G6">
        <f t="shared" ca="1" si="1"/>
        <v>0</v>
      </c>
      <c r="I6" t="s">
        <v>1175</v>
      </c>
      <c r="J6">
        <f>J18</f>
        <v>0</v>
      </c>
      <c r="K6">
        <f t="shared" ca="1" si="2"/>
        <v>0</v>
      </c>
      <c r="L6">
        <f t="shared" ca="1" si="2"/>
        <v>0</v>
      </c>
      <c r="M6">
        <f>M18</f>
        <v>0</v>
      </c>
      <c r="N6">
        <f t="shared" ca="1" si="3"/>
        <v>0</v>
      </c>
      <c r="O6">
        <f t="shared" ca="1" si="3"/>
        <v>0</v>
      </c>
    </row>
    <row r="7" spans="1:18" x14ac:dyDescent="0.25">
      <c r="A7" t="s">
        <v>1176</v>
      </c>
      <c r="B7">
        <f>B19</f>
        <v>0</v>
      </c>
      <c r="C7">
        <f t="shared" ca="1" si="0"/>
        <v>0</v>
      </c>
      <c r="D7">
        <f t="shared" ca="1" si="0"/>
        <v>0</v>
      </c>
      <c r="E7">
        <f>E19</f>
        <v>0</v>
      </c>
      <c r="F7">
        <f t="shared" ca="1" si="1"/>
        <v>0</v>
      </c>
      <c r="G7">
        <f t="shared" ca="1" si="1"/>
        <v>0</v>
      </c>
      <c r="I7" t="s">
        <v>1176</v>
      </c>
      <c r="J7">
        <f>J19</f>
        <v>0</v>
      </c>
      <c r="K7">
        <f t="shared" ca="1" si="2"/>
        <v>0</v>
      </c>
      <c r="L7">
        <f t="shared" ca="1" si="2"/>
        <v>0</v>
      </c>
      <c r="M7">
        <f>M19</f>
        <v>0</v>
      </c>
      <c r="N7">
        <f t="shared" ca="1" si="3"/>
        <v>0</v>
      </c>
      <c r="O7">
        <f t="shared" ca="1" si="3"/>
        <v>0</v>
      </c>
    </row>
    <row r="8" spans="1:18" x14ac:dyDescent="0.25">
      <c r="A8" t="s">
        <v>1177</v>
      </c>
      <c r="B8">
        <f>B20</f>
        <v>0</v>
      </c>
      <c r="C8">
        <f t="shared" ca="1" si="0"/>
        <v>0</v>
      </c>
      <c r="D8">
        <f t="shared" ca="1" si="0"/>
        <v>0</v>
      </c>
      <c r="E8">
        <f>E20</f>
        <v>0</v>
      </c>
      <c r="F8">
        <f t="shared" ca="1" si="1"/>
        <v>0</v>
      </c>
      <c r="G8">
        <f t="shared" ca="1" si="1"/>
        <v>0</v>
      </c>
      <c r="I8" t="s">
        <v>1177</v>
      </c>
      <c r="J8">
        <f>J20</f>
        <v>0</v>
      </c>
      <c r="K8">
        <f t="shared" ca="1" si="2"/>
        <v>0</v>
      </c>
      <c r="L8">
        <f t="shared" ca="1" si="2"/>
        <v>0</v>
      </c>
      <c r="M8">
        <f>M20</f>
        <v>0</v>
      </c>
      <c r="N8">
        <f t="shared" ca="1" si="3"/>
        <v>0</v>
      </c>
      <c r="O8">
        <f t="shared" ca="1" si="3"/>
        <v>0</v>
      </c>
    </row>
    <row r="9" spans="1:18" x14ac:dyDescent="0.25">
      <c r="A9" t="s">
        <v>1178</v>
      </c>
      <c r="B9">
        <f>B21</f>
        <v>0</v>
      </c>
      <c r="C9">
        <f t="shared" ca="1" si="0"/>
        <v>0</v>
      </c>
      <c r="D9">
        <f t="shared" ca="1" si="0"/>
        <v>0</v>
      </c>
      <c r="E9">
        <f>E21</f>
        <v>0</v>
      </c>
      <c r="F9">
        <f t="shared" ca="1" si="1"/>
        <v>0</v>
      </c>
      <c r="G9">
        <f t="shared" ca="1" si="1"/>
        <v>0</v>
      </c>
      <c r="I9" t="s">
        <v>1178</v>
      </c>
      <c r="J9">
        <f>J21</f>
        <v>0</v>
      </c>
      <c r="K9">
        <f t="shared" ca="1" si="2"/>
        <v>0</v>
      </c>
      <c r="L9">
        <f t="shared" ca="1" si="2"/>
        <v>0</v>
      </c>
      <c r="M9">
        <f>M21</f>
        <v>0</v>
      </c>
      <c r="N9">
        <f t="shared" ca="1" si="3"/>
        <v>0</v>
      </c>
      <c r="O9">
        <f t="shared" ca="1" si="3"/>
        <v>0</v>
      </c>
    </row>
    <row r="10" spans="1:18" x14ac:dyDescent="0.25">
      <c r="A10" t="s">
        <v>1179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I10" t="s">
        <v>1179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</row>
    <row r="11" spans="1:18" x14ac:dyDescent="0.25">
      <c r="A11" t="s">
        <v>1180</v>
      </c>
      <c r="B11">
        <f>B23</f>
        <v>0</v>
      </c>
      <c r="C11">
        <f>IFERROR(ROUND(C23+C46,0),0)</f>
        <v>0</v>
      </c>
      <c r="D11">
        <f>IFERROR(ROUND(D23+D46,0),0)</f>
        <v>0</v>
      </c>
      <c r="E11">
        <f>E23</f>
        <v>0</v>
      </c>
      <c r="F11">
        <f>IFERROR(ROUND(F23+F46,0),0)</f>
        <v>0</v>
      </c>
      <c r="G11">
        <f>IFERROR(ROUND(G23+G46,0),0)</f>
        <v>0</v>
      </c>
      <c r="I11" t="s">
        <v>1180</v>
      </c>
      <c r="J11">
        <f>J23</f>
        <v>0</v>
      </c>
      <c r="K11">
        <f>IFERROR(ROUND(K23+K46,0),0)</f>
        <v>0</v>
      </c>
      <c r="L11">
        <f>IFERROR(ROUND(L23+L46,0),0)</f>
        <v>0</v>
      </c>
      <c r="M11">
        <f>M23</f>
        <v>0</v>
      </c>
      <c r="N11">
        <f>IFERROR(ROUND(N23+N46,0),0)</f>
        <v>0</v>
      </c>
      <c r="O11">
        <f>IFERROR(ROUND(O23+O46,0),0)</f>
        <v>0</v>
      </c>
    </row>
    <row r="13" spans="1:18" x14ac:dyDescent="0.25">
      <c r="A13" t="s">
        <v>1181</v>
      </c>
      <c r="B13">
        <f>CalcCountMonth!B10</f>
        <v>0</v>
      </c>
      <c r="C13">
        <f>CalcMonth!C232</f>
        <v>0</v>
      </c>
      <c r="D13">
        <f>CalcMonth!B232</f>
        <v>0</v>
      </c>
      <c r="E13">
        <f>CalcCountYear!B10</f>
        <v>0</v>
      </c>
      <c r="F13">
        <f>CalcYear!C322</f>
        <v>0</v>
      </c>
      <c r="G13">
        <f>CalcYear!B322</f>
        <v>0</v>
      </c>
      <c r="I13" t="s">
        <v>1181</v>
      </c>
      <c r="J13">
        <f>CalcCountMonth!B20</f>
        <v>0</v>
      </c>
      <c r="K13">
        <f>CalcMonth!C246</f>
        <v>0</v>
      </c>
      <c r="L13">
        <f>CalcMonth!B246</f>
        <v>0</v>
      </c>
      <c r="M13">
        <f>CalcCountYear!B20</f>
        <v>0</v>
      </c>
      <c r="N13">
        <f>CalcYear!C336</f>
        <v>0</v>
      </c>
      <c r="O13">
        <f>CalcYear!B336</f>
        <v>0</v>
      </c>
    </row>
    <row r="14" spans="1:18" x14ac:dyDescent="0.25">
      <c r="A14" t="s">
        <v>1182</v>
      </c>
      <c r="B14">
        <f t="shared" ref="B14:G14" si="4">B13-B25</f>
        <v>0</v>
      </c>
      <c r="C14">
        <f t="shared" ca="1" si="4"/>
        <v>0</v>
      </c>
      <c r="D14">
        <f t="shared" ca="1" si="4"/>
        <v>0</v>
      </c>
      <c r="E14">
        <f t="shared" si="4"/>
        <v>0</v>
      </c>
      <c r="F14">
        <f t="shared" ca="1" si="4"/>
        <v>0</v>
      </c>
      <c r="G14">
        <f t="shared" ca="1" si="4"/>
        <v>0</v>
      </c>
      <c r="I14" t="s">
        <v>1182</v>
      </c>
      <c r="J14">
        <f t="shared" ref="J14:O14" si="5">J13-J25</f>
        <v>0</v>
      </c>
      <c r="K14">
        <f t="shared" ca="1" si="5"/>
        <v>0</v>
      </c>
      <c r="L14">
        <f t="shared" ca="1" si="5"/>
        <v>0</v>
      </c>
      <c r="M14">
        <f t="shared" si="5"/>
        <v>0</v>
      </c>
      <c r="N14">
        <f t="shared" ca="1" si="5"/>
        <v>0</v>
      </c>
      <c r="O14">
        <f t="shared" ca="1" si="5"/>
        <v>0</v>
      </c>
    </row>
    <row r="16" spans="1:18" x14ac:dyDescent="0.25">
      <c r="A16" t="s">
        <v>1183</v>
      </c>
      <c r="B16">
        <f>COUNTIFS('719D'!$D:$D,"BMW",'719D'!$C:$C,"New",'719D'!$F:$F,"R",'719D'!$I:$I,""&amp;Units!$R$1)</f>
        <v>0</v>
      </c>
      <c r="C16">
        <f ca="1">SUMIFS('719D'!$G:$G,'719D'!$D:$D,"BMW",'719D'!$C:$C,"New",'719D'!$F:$F,"R",'719D'!$I:$I,""&amp;$R$1)</f>
        <v>0</v>
      </c>
      <c r="D16">
        <f ca="1">SUMIFS('719D'!$J:$J,'719D'!$D:$D,"BMW",'719D'!$C:$C,"New",'719D'!$F:$F,"R",'719D'!$I:$I,""&amp;$R$1)</f>
        <v>0</v>
      </c>
      <c r="E16">
        <f>COUNTIFS('719D'!$D:$D,"BMW",'719D'!$C:$C,"New",'719D'!$F:$F,"R")</f>
        <v>0</v>
      </c>
      <c r="F16">
        <f ca="1">SUMIFS('719D'!$G:$G,'719D'!$D:$D,"BMW",'719D'!$C:$C,"New",'719D'!$F:$F,"R")</f>
        <v>0</v>
      </c>
      <c r="G16">
        <f ca="1">SUMIFS('719D'!$J:$J,'719D'!$D:$D,"BMW",'719D'!$C:$C,"New",'719D'!$F:$F,"R")</f>
        <v>0</v>
      </c>
      <c r="I16" t="s">
        <v>1183</v>
      </c>
      <c r="J16">
        <f>COUNTIFS('719D'!$D:$D,"BMW",'719D'!$C:$C,"&lt;&gt;New",'719D'!$F:$F,"R",'719D'!$I:$I,""&amp;Units!$R$1)</f>
        <v>0</v>
      </c>
      <c r="K16">
        <f ca="1">SUMIFS('719D'!$G:$G,'719D'!$D:$D,"BMW",'719D'!$C:$C,"&lt;&gt;New",'719D'!$F:$F,"R",'719D'!$I:$I,""&amp;$R$1)</f>
        <v>0</v>
      </c>
      <c r="L16">
        <f ca="1">SUMIFS('719D'!$J:$J,'719D'!$D:$D,"BMW",'719D'!$C:$C,"&lt;&gt;New",'719D'!$F:$F,"R",'719D'!$I:$I,""&amp;$R$1)</f>
        <v>0</v>
      </c>
      <c r="M16">
        <f>COUNTIFS('719D'!$D:$D,"BMW",'719D'!$C:$C,"&lt;&gt;New",'719D'!$F:$F,"R")</f>
        <v>0</v>
      </c>
      <c r="N16">
        <f ca="1">SUMIFS('719D'!$G:$G,'719D'!$D:$D,"BMW",'719D'!$C:$C,"&lt;&gt;New",'719D'!$F:$F,"R")</f>
        <v>0</v>
      </c>
      <c r="O16">
        <f ca="1">SUMIFS('719D'!$J:$J,'719D'!$D:$D,"BMW",'719D'!$C:$C,"&lt;&gt;New",'719D'!$F:$F,"R")</f>
        <v>0</v>
      </c>
    </row>
    <row r="17" spans="1:15" x14ac:dyDescent="0.25">
      <c r="A17" t="s">
        <v>1174</v>
      </c>
      <c r="B17">
        <f>COUNTIFS('719D'!$D:$D,"BMW",'719D'!$C:$C,"New",'719D'!$F:$F,"K",'719D'!$I:$I,""&amp;Units!$R$1)</f>
        <v>0</v>
      </c>
      <c r="C17">
        <f ca="1">SUMIFS('719D'!$G:$G,'719D'!$D:$D,"BMW",'719D'!$C:$C,"New",'719D'!$F:$F,"K",'719D'!$I:$I,""&amp;$R$1)</f>
        <v>0</v>
      </c>
      <c r="D17">
        <f ca="1">SUMIFS('719D'!$J:$J,'719D'!$D:$D,"BMW",'719D'!$C:$C,"New",'719D'!$F:$F,"K",'719D'!$I:$I,""&amp;$R$1)</f>
        <v>0</v>
      </c>
      <c r="E17">
        <f>COUNTIFS('719D'!$D:$D,"BMW",'719D'!$C:$C,"New",'719D'!$F:$F,"K")</f>
        <v>0</v>
      </c>
      <c r="F17">
        <f ca="1">SUMIFS('719D'!$G:$G,'719D'!$D:$D,"BMW",'719D'!$C:$C,"New",'719D'!$F:$F,"K")</f>
        <v>0</v>
      </c>
      <c r="G17">
        <f ca="1">SUMIFS('719D'!$J:$J,'719D'!$D:$D,"BMW",'719D'!$C:$C,"New",'719D'!$F:$F,"K")</f>
        <v>0</v>
      </c>
      <c r="I17" t="s">
        <v>1174</v>
      </c>
      <c r="J17">
        <f>COUNTIFS('719D'!$D:$D,"BMW",'719D'!$C:$C,"&lt;&gt;New",'719D'!$F:$F,"K",'719D'!$I:$I,""&amp;Units!$R$1)</f>
        <v>0</v>
      </c>
      <c r="K17">
        <f ca="1">SUMIFS('719D'!$G:$G,'719D'!$D:$D,"BMW",'719D'!$C:$C,"&lt;&gt;New",'719D'!$F:$F,"K",'719D'!$I:$I,""&amp;$R$1)</f>
        <v>0</v>
      </c>
      <c r="L17">
        <f ca="1">SUMIFS('719D'!$J:$J,'719D'!$D:$D,"BMW",'719D'!$C:$C,"&lt;&gt;New",'719D'!$F:$F,"K",'719D'!$I:$I,""&amp;$R$1)</f>
        <v>0</v>
      </c>
      <c r="M17">
        <f>COUNTIFS('719D'!$D:$D,"BMW",'719D'!$C:$C,"&lt;&gt;New",'719D'!$F:$F,"K")</f>
        <v>0</v>
      </c>
      <c r="N17">
        <f ca="1">SUMIFS('719D'!$G:$G,'719D'!$D:$D,"BMW",'719D'!$C:$C,"&lt;&gt;New",'719D'!$F:$F,"K")</f>
        <v>0</v>
      </c>
      <c r="O17">
        <f ca="1">SUMIFS('719D'!$J:$J,'719D'!$D:$D,"BMW",'719D'!$C:$C,"&lt;&gt;New",'719D'!$F:$F,"K")</f>
        <v>0</v>
      </c>
    </row>
    <row r="18" spans="1:15" x14ac:dyDescent="0.25">
      <c r="A18" t="s">
        <v>1175</v>
      </c>
      <c r="B18">
        <f>COUNTIFS('719D'!$D:$D,"BMW",'719D'!$C:$C,"New",'719D'!$F:$F,"G",'719D'!$I:$I,""&amp;Units!$R$1)</f>
        <v>0</v>
      </c>
      <c r="C18">
        <f ca="1">SUMIFS('719D'!$G:$G,'719D'!$D:$D,"BMW",'719D'!$C:$C,"New",'719D'!$F:$F,"G",'719D'!$I:$I,""&amp;$R$1)</f>
        <v>0</v>
      </c>
      <c r="D18">
        <f ca="1">SUMIFS('719D'!$J:$J,'719D'!$D:$D,"BMW",'719D'!$C:$C,"New",'719D'!$F:$F,"G",'719D'!$I:$I,""&amp;$R$1)</f>
        <v>0</v>
      </c>
      <c r="E18">
        <f>COUNTIFS('719D'!$D:$D,"BMW",'719D'!$C:$C,"New",'719D'!$F:$F,"G")</f>
        <v>0</v>
      </c>
      <c r="F18">
        <f ca="1">SUMIFS('719D'!$G:$G,'719D'!$D:$D,"BMW",'719D'!$C:$C,"New",'719D'!$F:$F,"G")</f>
        <v>0</v>
      </c>
      <c r="G18">
        <f ca="1">SUMIFS('719D'!$J:$J,'719D'!$D:$D,"BMW",'719D'!$C:$C,"New",'719D'!$F:$F,"G")</f>
        <v>0</v>
      </c>
      <c r="I18" t="s">
        <v>1175</v>
      </c>
      <c r="J18">
        <f>COUNTIFS('719D'!$D:$D,"BMW",'719D'!$C:$C,"&lt;&gt;New",'719D'!$F:$F,"G",'719D'!$I:$I,""&amp;Units!$R$1)</f>
        <v>0</v>
      </c>
      <c r="K18">
        <f ca="1">SUMIFS('719D'!$G:$G,'719D'!$D:$D,"BMW",'719D'!$C:$C,"&lt;&gt;New",'719D'!$F:$F,"G",'719D'!$I:$I,""&amp;$R$1)</f>
        <v>0</v>
      </c>
      <c r="L18">
        <f ca="1">SUMIFS('719D'!$J:$J,'719D'!$D:$D,"BMW",'719D'!$C:$C,"&lt;&gt;New",'719D'!$F:$F,"G",'719D'!$I:$I,""&amp;$R$1)</f>
        <v>0</v>
      </c>
      <c r="M18">
        <f>COUNTIFS('719D'!$D:$D,"BMW",'719D'!$C:$C,"&lt;&gt;New",'719D'!$F:$F,"G")</f>
        <v>0</v>
      </c>
      <c r="N18">
        <f ca="1">SUMIFS('719D'!$G:$G,'719D'!$D:$D,"BMW",'719D'!$C:$C,"&lt;&gt;New",'719D'!$F:$F,"G")</f>
        <v>0</v>
      </c>
      <c r="O18">
        <f ca="1">SUMIFS('719D'!$J:$J,'719D'!$D:$D,"BMW",'719D'!$C:$C,"&lt;&gt;New",'719D'!$F:$F,"G")</f>
        <v>0</v>
      </c>
    </row>
    <row r="19" spans="1:15" x14ac:dyDescent="0.25">
      <c r="A19" t="s">
        <v>1176</v>
      </c>
      <c r="B19">
        <f>COUNTIFS('719D'!$D:$D,"BMW",'719D'!$C:$C,"New",'719D'!$F:$F,"F",'719D'!$I:$I,""&amp;Units!$R$1)</f>
        <v>0</v>
      </c>
      <c r="C19">
        <f ca="1">SUMIFS('719D'!$G:$G,'719D'!$D:$D,"BMW",'719D'!$C:$C,"New",'719D'!$F:$F,"F",'719D'!$I:$I,""&amp;$R$1)</f>
        <v>0</v>
      </c>
      <c r="D19">
        <f ca="1">SUMIFS('719D'!$J:$J,'719D'!$D:$D,"BMW",'719D'!$C:$C,"New",'719D'!$F:$F,"F",'719D'!$I:$I,""&amp;$R$1)</f>
        <v>0</v>
      </c>
      <c r="E19">
        <f>COUNTIFS('719D'!$D:$D,"BMW",'719D'!$C:$C,"New",'719D'!$F:$F,"F")</f>
        <v>0</v>
      </c>
      <c r="F19">
        <f ca="1">SUMIFS('719D'!$G:$G,'719D'!$D:$D,"BMW",'719D'!$C:$C,"New",'719D'!$F:$F,"F")</f>
        <v>0</v>
      </c>
      <c r="G19">
        <f ca="1">SUMIFS('719D'!$J:$J,'719D'!$D:$D,"BMW",'719D'!$C:$C,"New",'719D'!$F:$F,"F")</f>
        <v>0</v>
      </c>
      <c r="I19" t="s">
        <v>1176</v>
      </c>
      <c r="J19">
        <f>COUNTIFS('719D'!$D:$D,"BMW",'719D'!$C:$C,"&lt;&gt;New",'719D'!$F:$F,"F",'719D'!$I:$I,""&amp;Units!$R$1)</f>
        <v>0</v>
      </c>
      <c r="K19">
        <f ca="1">SUMIFS('719D'!$G:$G,'719D'!$D:$D,"BMW",'719D'!$C:$C,"&lt;&gt;New",'719D'!$F:$F,"F",'719D'!$I:$I,""&amp;$R$1)</f>
        <v>0</v>
      </c>
      <c r="L19">
        <f ca="1">SUMIFS('719D'!$J:$J,'719D'!$D:$D,"BMW",'719D'!$C:$C,"&lt;&gt;New",'719D'!$F:$F,"F",'719D'!$I:$I,""&amp;$R$1)</f>
        <v>0</v>
      </c>
      <c r="M19">
        <f>COUNTIFS('719D'!$D:$D,"BMW",'719D'!$C:$C,"&lt;&gt;New",'719D'!$F:$F,"F")</f>
        <v>0</v>
      </c>
      <c r="N19">
        <f ca="1">SUMIFS('719D'!$G:$G,'719D'!$D:$D,"BMW",'719D'!$C:$C,"&lt;&gt;New",'719D'!$F:$F,"F")</f>
        <v>0</v>
      </c>
      <c r="O19">
        <f ca="1">SUMIFS('719D'!$J:$J,'719D'!$D:$D,"BMW",'719D'!$C:$C,"&lt;&gt;New",'719D'!$F:$F,"F")</f>
        <v>0</v>
      </c>
    </row>
    <row r="20" spans="1:15" x14ac:dyDescent="0.25">
      <c r="A20" t="s">
        <v>1177</v>
      </c>
      <c r="B20">
        <f>COUNTIFS('719D'!$D:$D,"BMW",'719D'!$C:$C,"New",'719D'!$F:$F,"S",'719D'!$I:$I,""&amp;Units!$R$1)</f>
        <v>0</v>
      </c>
      <c r="C20">
        <f ca="1">SUMIFS('719D'!$G:$G,'719D'!$D:$D,"BMW",'719D'!$C:$C,"New",'719D'!$F:$F,"S",'719D'!$I:$I,""&amp;$R$1)</f>
        <v>0</v>
      </c>
      <c r="D20">
        <f ca="1">SUMIFS('719D'!$J:$J,'719D'!$D:$D,"BMW",'719D'!$C:$C,"New",'719D'!$F:$F,"S",'719D'!$I:$I,""&amp;$R$1)</f>
        <v>0</v>
      </c>
      <c r="E20">
        <f>COUNTIFS('719D'!$D:$D,"BMW",'719D'!$C:$C,"New",'719D'!$F:$F,"S")</f>
        <v>0</v>
      </c>
      <c r="F20">
        <f ca="1">SUMIFS('719D'!$G:$G,'719D'!$D:$D,"BMW",'719D'!$C:$C,"New",'719D'!$F:$F,"S")</f>
        <v>0</v>
      </c>
      <c r="G20">
        <f ca="1">SUMIFS('719D'!$J:$J,'719D'!$D:$D,"BMW",'719D'!$C:$C,"New",'719D'!$F:$F,"S")</f>
        <v>0</v>
      </c>
      <c r="I20" t="s">
        <v>1177</v>
      </c>
      <c r="J20">
        <f>COUNTIFS('719D'!$D:$D,"BMW",'719D'!$C:$C,"&lt;&gt;New",'719D'!$F:$F,"S",'719D'!$I:$I,""&amp;Units!$R$1)</f>
        <v>0</v>
      </c>
      <c r="K20">
        <f ca="1">SUMIFS('719D'!$G:$G,'719D'!$D:$D,"BMW",'719D'!$C:$C,"&lt;&gt;New",'719D'!$F:$F,"S",'719D'!$I:$I,""&amp;$R$1)</f>
        <v>0</v>
      </c>
      <c r="L20">
        <f ca="1">SUMIFS('719D'!$J:$J,'719D'!$D:$D,"BMW",'719D'!$C:$C,"&lt;&gt;New",'719D'!$F:$F,"S",'719D'!$I:$I,""&amp;$R$1)</f>
        <v>0</v>
      </c>
      <c r="M20">
        <f>COUNTIFS('719D'!$D:$D,"BMW",'719D'!$C:$C,"&lt;&gt;New",'719D'!$F:$F,"S")</f>
        <v>0</v>
      </c>
      <c r="N20">
        <f ca="1">SUMIFS('719D'!$G:$G,'719D'!$D:$D,"BMW",'719D'!$C:$C,"&lt;&gt;New",'719D'!$F:$F,"S")</f>
        <v>0</v>
      </c>
      <c r="O20">
        <f ca="1">SUMIFS('719D'!$J:$J,'719D'!$D:$D,"BMW",'719D'!$C:$C,"&lt;&gt;New",'719D'!$F:$F,"S")</f>
        <v>0</v>
      </c>
    </row>
    <row r="21" spans="1:15" x14ac:dyDescent="0.25">
      <c r="A21" t="s">
        <v>1178</v>
      </c>
      <c r="B21">
        <f>COUNTIFS('719D'!$D:$D,"BMW",'719D'!$C:$C,"New",'719D'!$F:$F,"C",'719D'!$I:$I,""&amp;Units!$R$1)</f>
        <v>0</v>
      </c>
      <c r="C21">
        <f ca="1">SUMIFS('719D'!$G:$G,'719D'!$D:$D,"BMW",'719D'!$C:$C,"New",'719D'!$F:$F,"C",'719D'!$I:$I,""&amp;$R$1)</f>
        <v>0</v>
      </c>
      <c r="D21">
        <f ca="1">SUMIFS('719D'!$J:$J,'719D'!$D:$D,"BMW",'719D'!$C:$C,"New",'719D'!$F:$F,"C",'719D'!$I:$I,""&amp;$R$1)</f>
        <v>0</v>
      </c>
      <c r="E21">
        <f>COUNTIFS('719D'!$D:$D,"BMW",'719D'!$C:$C,"New",'719D'!$F:$F,"C")</f>
        <v>0</v>
      </c>
      <c r="F21">
        <f ca="1">SUMIFS('719D'!$G:$G,'719D'!$D:$D,"BMW",'719D'!$C:$C,"New",'719D'!$F:$F,"C")</f>
        <v>0</v>
      </c>
      <c r="G21">
        <f ca="1">SUMIFS('719D'!$J:$J,'719D'!$D:$D,"BMW",'719D'!$C:$C,"New",'719D'!$F:$F,"C")</f>
        <v>0</v>
      </c>
      <c r="I21" t="s">
        <v>1178</v>
      </c>
      <c r="J21">
        <f>COUNTIFS('719D'!$D:$D,"BMW",'719D'!$C:$C,"&lt;&gt;New",'719D'!$F:$F,"C",'719D'!$I:$I,""&amp;Units!$R$1)</f>
        <v>0</v>
      </c>
      <c r="K21">
        <f ca="1">SUMIFS('719D'!$G:$G,'719D'!$D:$D,"BMW",'719D'!$C:$C,"&lt;&gt;New",'719D'!$F:$F,"C",'719D'!$I:$I,""&amp;$R$1)</f>
        <v>0</v>
      </c>
      <c r="L21">
        <f ca="1">SUMIFS('719D'!$J:$J,'719D'!$D:$D,"BMW",'719D'!$C:$C,"&lt;&gt;New",'719D'!$F:$F,"C",'719D'!$I:$I,""&amp;$R$1)</f>
        <v>0</v>
      </c>
      <c r="M21">
        <f>COUNTIFS('719D'!$D:$D,"BMW",'719D'!$C:$C,"&lt;&gt;New",'719D'!$F:$F,"C")</f>
        <v>0</v>
      </c>
      <c r="N21">
        <f ca="1">SUMIFS('719D'!$G:$G,'719D'!$D:$D,"BMW",'719D'!$C:$C,"&lt;&gt;New",'719D'!$F:$F,"C")</f>
        <v>0</v>
      </c>
      <c r="O21">
        <f ca="1">SUMIFS('719D'!$J:$J,'719D'!$D:$D,"BMW",'719D'!$C:$C,"&lt;&gt;New",'719D'!$F:$F,"C")</f>
        <v>0</v>
      </c>
    </row>
    <row r="22" spans="1:15" x14ac:dyDescent="0.25">
      <c r="A22" t="s">
        <v>1179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I22" t="s">
        <v>1179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</row>
    <row r="23" spans="1:15" x14ac:dyDescent="0.25">
      <c r="A23" t="s">
        <v>1180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I23" t="s">
        <v>1180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</row>
    <row r="25" spans="1:15" x14ac:dyDescent="0.25">
      <c r="A25" t="s">
        <v>1184</v>
      </c>
      <c r="B25">
        <f>COUNTIFS('719D'!$D:$D,"BMW",'719D'!$C:$C,"New",'719D'!$I:$I,""&amp;Units!$R$1)</f>
        <v>0</v>
      </c>
      <c r="C25">
        <f ca="1">SUMIFS('719D'!$G:$G,'719D'!$D:$D,"BMW",'719D'!$C:$C,"New",'719D'!$I:$I,""&amp;$R$1)</f>
        <v>0</v>
      </c>
      <c r="D25">
        <f ca="1">SUMIFS('719D'!$J:$J,'719D'!$D:$D,"BMW",'719D'!$C:$C,"New",'719D'!$I:$I,""&amp;$R$1)</f>
        <v>0</v>
      </c>
      <c r="E25">
        <f>COUNTIFS('719D'!$D:$D,"BMW",'719D'!$C:$C,"New")</f>
        <v>0</v>
      </c>
      <c r="F25">
        <f ca="1">SUMIFS('719D'!$G:$G,'719D'!$D:$D,"BMW",'719D'!$C:$C,"New")</f>
        <v>0</v>
      </c>
      <c r="G25">
        <f ca="1">SUMIFS('719D'!$J:$J,'719D'!$D:$D,"BMW",'719D'!$C:$C,"New")</f>
        <v>0</v>
      </c>
      <c r="I25" t="s">
        <v>1184</v>
      </c>
      <c r="J25">
        <f>COUNTIFS('719D'!$D:$D,"BMW",'719D'!$C:$C,"&lt;&gt;New",'719D'!$I:$I,""&amp;Units!$R$1)</f>
        <v>0</v>
      </c>
      <c r="K25">
        <f ca="1">SUMIFS('719D'!$G:$G,'719D'!$D:$D,"BMW",'719D'!$C:$C,"&lt;&gt;New",'719D'!$I:$I,""&amp;$R$1)</f>
        <v>0</v>
      </c>
      <c r="L25">
        <f ca="1">SUMIFS('719D'!$J:$J,'719D'!$D:$D,"BMW",'719D'!$C:$C,"&lt;&gt;New",'719D'!$I:$I,""&amp;$R$1)</f>
        <v>0</v>
      </c>
      <c r="M25">
        <f>COUNTIFS('719D'!$D:$D,"BMW",'719D'!$C:$C,"&lt;&gt;New")</f>
        <v>0</v>
      </c>
      <c r="N25">
        <f ca="1">SUMIFS('719D'!$G:$G,'719D'!$D:$D,"BMW",'719D'!$C:$C,"&lt;&gt;New")</f>
        <v>0</v>
      </c>
      <c r="O25">
        <f ca="1">SUMIFS('719D'!$J:$J,'719D'!$D:$D,"BMW",'719D'!$C:$C,"&lt;&gt;New")</f>
        <v>0</v>
      </c>
    </row>
    <row r="26" spans="1:15" x14ac:dyDescent="0.25">
      <c r="A26" t="s">
        <v>1185</v>
      </c>
      <c r="B26">
        <f t="shared" ref="B26:G26" si="6">B25-SUM(B17:B23)</f>
        <v>0</v>
      </c>
      <c r="C26">
        <f t="shared" ca="1" si="6"/>
        <v>0</v>
      </c>
      <c r="D26">
        <f t="shared" ca="1" si="6"/>
        <v>0</v>
      </c>
      <c r="E26">
        <f t="shared" si="6"/>
        <v>0</v>
      </c>
      <c r="F26">
        <f t="shared" ca="1" si="6"/>
        <v>0</v>
      </c>
      <c r="G26">
        <f t="shared" ca="1" si="6"/>
        <v>0</v>
      </c>
      <c r="I26" t="s">
        <v>1185</v>
      </c>
      <c r="J26">
        <f t="shared" ref="J26:O26" si="7">J25-SUM(J17:J23)</f>
        <v>0</v>
      </c>
      <c r="K26">
        <f t="shared" ca="1" si="7"/>
        <v>0</v>
      </c>
      <c r="L26">
        <f t="shared" ca="1" si="7"/>
        <v>0</v>
      </c>
      <c r="M26">
        <f t="shared" si="7"/>
        <v>0</v>
      </c>
      <c r="N26">
        <f t="shared" ca="1" si="7"/>
        <v>0</v>
      </c>
      <c r="O26">
        <f t="shared" ca="1" si="7"/>
        <v>0</v>
      </c>
    </row>
  </sheetData>
  <mergeCells count="6">
    <mergeCell ref="A1:G1"/>
    <mergeCell ref="I1:O1"/>
    <mergeCell ref="B2:D2"/>
    <mergeCell ref="E2:G2"/>
    <mergeCell ref="J2:L2"/>
    <mergeCell ref="M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W84"/>
  <sheetViews>
    <sheetView zoomScale="87" zoomScaleNormal="87" workbookViewId="0">
      <selection activeCell="B2" sqref="B2"/>
    </sheetView>
  </sheetViews>
  <sheetFormatPr defaultRowHeight="15" x14ac:dyDescent="0.25"/>
  <cols>
    <col min="1" max="1" width="2.7109375" customWidth="1"/>
    <col min="2" max="2" width="30.5703125" customWidth="1"/>
    <col min="3" max="3" width="5.85546875" customWidth="1"/>
    <col min="4" max="4" width="13.5703125" customWidth="1"/>
    <col min="5" max="5" width="6.5703125" customWidth="1"/>
    <col min="6" max="6" width="6" style="513" customWidth="1"/>
    <col min="7" max="7" width="5.7109375" customWidth="1"/>
    <col min="8" max="8" width="6.42578125" customWidth="1"/>
    <col min="9" max="9" width="1.140625" customWidth="1"/>
    <col min="10" max="10" width="11" customWidth="1"/>
    <col min="11" max="11" width="1.140625" customWidth="1"/>
    <col min="12" max="12" width="4" customWidth="1"/>
    <col min="13" max="13" width="17.28515625" customWidth="1"/>
    <col min="14" max="17" width="5.7109375" customWidth="1"/>
    <col min="18" max="18" width="7.140625" customWidth="1"/>
    <col min="19" max="19" width="6.7109375" customWidth="1"/>
    <col min="20" max="20" width="7.42578125" customWidth="1"/>
    <col min="21" max="21" width="13.140625" customWidth="1"/>
  </cols>
  <sheetData>
    <row r="1" spans="1:23" ht="20.25" x14ac:dyDescent="0.3">
      <c r="A1" s="1"/>
      <c r="B1" s="791" t="s">
        <v>1186</v>
      </c>
      <c r="C1" s="791"/>
      <c r="D1" s="791"/>
      <c r="E1" s="3"/>
      <c r="F1" s="493"/>
      <c r="G1" s="3"/>
      <c r="H1" s="3"/>
      <c r="I1" s="3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5"/>
      <c r="W1" s="562" t="s">
        <v>1149</v>
      </c>
    </row>
    <row r="2" spans="1:23" ht="15.75" x14ac:dyDescent="0.25">
      <c r="A2" s="1"/>
      <c r="B2" s="29" t="s">
        <v>0</v>
      </c>
      <c r="C2" s="6"/>
      <c r="D2" s="798" t="s">
        <v>1</v>
      </c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32" t="s">
        <v>2</v>
      </c>
    </row>
    <row r="3" spans="1:23" x14ac:dyDescent="0.25">
      <c r="A3" s="1"/>
      <c r="B3" s="30" t="s">
        <v>404</v>
      </c>
      <c r="C3" s="547"/>
      <c r="D3" s="547"/>
      <c r="E3" s="547"/>
      <c r="F3" s="548"/>
      <c r="G3" s="547"/>
      <c r="H3" s="547"/>
      <c r="I3" s="30" t="s">
        <v>3</v>
      </c>
      <c r="J3" s="30"/>
      <c r="K3" s="31"/>
      <c r="L3" s="33"/>
      <c r="M3" s="30" t="s">
        <v>4</v>
      </c>
      <c r="N3" s="549"/>
      <c r="O3" s="547"/>
      <c r="P3" s="550"/>
      <c r="Q3" s="30" t="s">
        <v>5</v>
      </c>
      <c r="R3" s="30"/>
      <c r="S3" s="30"/>
      <c r="T3" s="547"/>
      <c r="U3" s="550"/>
    </row>
    <row r="4" spans="1:23" x14ac:dyDescent="0.25">
      <c r="A4" s="1"/>
      <c r="B4" s="799"/>
      <c r="C4" s="800"/>
      <c r="D4" s="800"/>
      <c r="E4" s="800"/>
      <c r="F4" s="800"/>
      <c r="G4" s="800"/>
      <c r="H4" s="801"/>
      <c r="I4" s="799" t="s">
        <v>6</v>
      </c>
      <c r="J4" s="800"/>
      <c r="K4" s="800"/>
      <c r="L4" s="801"/>
      <c r="M4" s="802"/>
      <c r="N4" s="803"/>
      <c r="O4" s="803"/>
      <c r="P4" s="804"/>
      <c r="Q4" s="802"/>
      <c r="R4" s="803"/>
      <c r="S4" s="803"/>
      <c r="T4" s="803"/>
      <c r="U4" s="804"/>
    </row>
    <row r="5" spans="1:23" x14ac:dyDescent="0.25">
      <c r="A5" s="1"/>
      <c r="B5" s="805"/>
      <c r="C5" s="806"/>
      <c r="D5" s="806"/>
      <c r="E5" s="806"/>
      <c r="F5" s="806"/>
      <c r="G5" s="806"/>
      <c r="H5" s="807"/>
      <c r="I5" s="799"/>
      <c r="J5" s="800"/>
      <c r="K5" s="800"/>
      <c r="L5" s="801"/>
      <c r="M5" s="808"/>
      <c r="N5" s="809"/>
      <c r="O5" s="809"/>
      <c r="P5" s="810"/>
      <c r="Q5" s="802"/>
      <c r="R5" s="803"/>
      <c r="S5" s="803"/>
      <c r="T5" s="803"/>
      <c r="U5" s="804"/>
    </row>
    <row r="6" spans="1:23" x14ac:dyDescent="0.25">
      <c r="A6" s="1"/>
      <c r="B6" s="7"/>
      <c r="C6" s="8"/>
      <c r="D6" s="8"/>
      <c r="E6" s="8"/>
      <c r="F6" s="494"/>
      <c r="G6" s="8"/>
      <c r="H6" s="8"/>
      <c r="I6" s="34" t="s">
        <v>7</v>
      </c>
      <c r="J6" s="35"/>
      <c r="K6" s="35"/>
      <c r="L6" s="35"/>
      <c r="M6" s="34"/>
      <c r="N6" s="35"/>
      <c r="O6" s="35"/>
      <c r="P6" s="35"/>
      <c r="Q6" s="34"/>
      <c r="R6" s="35"/>
      <c r="S6" s="35"/>
      <c r="T6" s="35"/>
      <c r="U6" s="36"/>
    </row>
    <row r="7" spans="1:23" ht="16.5" customHeight="1" x14ac:dyDescent="0.25">
      <c r="A7" s="1"/>
      <c r="B7" s="792" t="s">
        <v>8</v>
      </c>
      <c r="C7" s="793"/>
      <c r="D7" s="793"/>
      <c r="E7" s="793"/>
      <c r="F7" s="793"/>
      <c r="G7" s="793"/>
      <c r="H7" s="793"/>
      <c r="I7" s="818" t="s">
        <v>9</v>
      </c>
      <c r="J7" s="819"/>
      <c r="K7" s="820"/>
      <c r="L7" s="38" t="s">
        <v>10</v>
      </c>
      <c r="M7" s="792" t="s">
        <v>11</v>
      </c>
      <c r="N7" s="793"/>
      <c r="O7" s="793"/>
      <c r="P7" s="793"/>
      <c r="Q7" s="793"/>
      <c r="R7" s="793"/>
      <c r="S7" s="793"/>
      <c r="T7" s="794"/>
      <c r="U7" s="37" t="s">
        <v>9</v>
      </c>
    </row>
    <row r="8" spans="1:23" x14ac:dyDescent="0.25">
      <c r="A8" s="1"/>
      <c r="B8" s="9"/>
      <c r="C8" s="10"/>
      <c r="D8" s="11"/>
      <c r="E8" s="11"/>
      <c r="F8" s="495"/>
      <c r="G8" s="11"/>
      <c r="H8" s="12"/>
      <c r="I8" s="13"/>
      <c r="J8" s="14"/>
      <c r="K8" s="15"/>
      <c r="L8" s="25">
        <v>1</v>
      </c>
      <c r="M8" s="10"/>
      <c r="N8" s="11"/>
      <c r="O8" s="11"/>
      <c r="P8" s="11"/>
      <c r="Q8" s="11"/>
      <c r="R8" s="11"/>
      <c r="S8" s="11"/>
      <c r="T8" s="12"/>
      <c r="U8" s="13"/>
    </row>
    <row r="9" spans="1:23" x14ac:dyDescent="0.25">
      <c r="A9" s="1"/>
      <c r="B9" s="39" t="s">
        <v>12</v>
      </c>
      <c r="C9" s="40"/>
      <c r="D9" s="41"/>
      <c r="E9" s="41"/>
      <c r="F9" s="496"/>
      <c r="G9" s="41"/>
      <c r="H9" s="42"/>
      <c r="I9" s="43"/>
      <c r="J9" s="44"/>
      <c r="K9" s="45"/>
      <c r="L9" s="46">
        <f t="shared" ref="L9:L26" si="0">L8+1</f>
        <v>2</v>
      </c>
      <c r="M9" s="40" t="s">
        <v>13</v>
      </c>
      <c r="N9" s="41"/>
      <c r="O9" s="41"/>
      <c r="P9" s="41"/>
      <c r="Q9" s="41"/>
      <c r="R9" s="41"/>
      <c r="S9" s="41"/>
      <c r="T9" s="47"/>
      <c r="U9" s="43"/>
    </row>
    <row r="10" spans="1:23" x14ac:dyDescent="0.25">
      <c r="A10" s="1"/>
      <c r="B10" s="48" t="s">
        <v>429</v>
      </c>
      <c r="C10" s="49"/>
      <c r="D10" s="49"/>
      <c r="E10" s="49"/>
      <c r="F10" s="496"/>
      <c r="G10" s="41"/>
      <c r="H10" s="514">
        <v>200</v>
      </c>
      <c r="I10" s="795">
        <f>CalcYear!C2</f>
        <v>0</v>
      </c>
      <c r="J10" s="796"/>
      <c r="K10" s="797"/>
      <c r="L10" s="46">
        <f t="shared" si="0"/>
        <v>3</v>
      </c>
      <c r="M10" s="50" t="s">
        <v>472</v>
      </c>
      <c r="N10" s="49"/>
      <c r="O10" s="49"/>
      <c r="P10" s="49"/>
      <c r="Q10" s="49"/>
      <c r="R10" s="49"/>
      <c r="S10" s="51"/>
      <c r="T10" s="53" t="s">
        <v>399</v>
      </c>
      <c r="U10" s="572">
        <f>CalcYear!C58</f>
        <v>0</v>
      </c>
    </row>
    <row r="11" spans="1:23" x14ac:dyDescent="0.25">
      <c r="A11" s="1"/>
      <c r="B11" s="48" t="s">
        <v>430</v>
      </c>
      <c r="C11" s="49"/>
      <c r="D11" s="49"/>
      <c r="E11" s="49"/>
      <c r="F11" s="496"/>
      <c r="G11" s="41"/>
      <c r="H11" s="515">
        <v>201</v>
      </c>
      <c r="I11" s="795">
        <f>CalcYear!C3</f>
        <v>0</v>
      </c>
      <c r="J11" s="796"/>
      <c r="K11" s="797"/>
      <c r="L11" s="46">
        <f t="shared" si="0"/>
        <v>4</v>
      </c>
      <c r="M11" s="50" t="s">
        <v>473</v>
      </c>
      <c r="N11" s="49"/>
      <c r="O11" s="49"/>
      <c r="P11" s="49"/>
      <c r="Q11" s="49"/>
      <c r="R11" s="49"/>
      <c r="S11" s="49"/>
      <c r="T11" s="53" t="s">
        <v>400</v>
      </c>
      <c r="U11" s="572">
        <f>CalcYear!C59</f>
        <v>0</v>
      </c>
    </row>
    <row r="12" spans="1:23" x14ac:dyDescent="0.25">
      <c r="A12" s="1"/>
      <c r="B12" s="48" t="s">
        <v>432</v>
      </c>
      <c r="C12" s="49"/>
      <c r="D12" s="47"/>
      <c r="E12" s="47"/>
      <c r="F12" s="497"/>
      <c r="G12" s="54"/>
      <c r="H12" s="515">
        <v>202</v>
      </c>
      <c r="I12" s="795">
        <f>CalcYear!C4</f>
        <v>0</v>
      </c>
      <c r="J12" s="796"/>
      <c r="K12" s="797"/>
      <c r="L12" s="46">
        <f t="shared" si="0"/>
        <v>5</v>
      </c>
      <c r="M12" s="50" t="s">
        <v>474</v>
      </c>
      <c r="N12" s="49"/>
      <c r="O12" s="49"/>
      <c r="P12" s="49"/>
      <c r="Q12" s="49"/>
      <c r="R12" s="49"/>
      <c r="S12" s="49"/>
      <c r="T12" s="53" t="s">
        <v>401</v>
      </c>
      <c r="U12" s="572">
        <f>CalcYear!C60</f>
        <v>0</v>
      </c>
    </row>
    <row r="13" spans="1:23" ht="15.75" thickBot="1" x14ac:dyDescent="0.3">
      <c r="A13" s="1"/>
      <c r="B13" s="48" t="s">
        <v>431</v>
      </c>
      <c r="C13" s="55"/>
      <c r="D13" s="50"/>
      <c r="E13" s="50"/>
      <c r="F13" s="498"/>
      <c r="G13" s="50"/>
      <c r="H13" s="516">
        <v>205</v>
      </c>
      <c r="I13" s="795">
        <f>CalcYear!C5</f>
        <v>0</v>
      </c>
      <c r="J13" s="796"/>
      <c r="K13" s="797"/>
      <c r="L13" s="46">
        <f t="shared" si="0"/>
        <v>6</v>
      </c>
      <c r="M13" s="50" t="s">
        <v>475</v>
      </c>
      <c r="N13" s="49"/>
      <c r="O13" s="49"/>
      <c r="P13" s="49"/>
      <c r="Q13" s="49"/>
      <c r="R13" s="49"/>
      <c r="S13" s="49"/>
      <c r="T13" s="53" t="s">
        <v>402</v>
      </c>
      <c r="U13" s="572">
        <f>CalcYear!C61</f>
        <v>0</v>
      </c>
    </row>
    <row r="14" spans="1:23" ht="15.75" thickBot="1" x14ac:dyDescent="0.3">
      <c r="A14" s="1"/>
      <c r="B14" s="56" t="s">
        <v>14</v>
      </c>
      <c r="C14" s="57"/>
      <c r="D14" s="58"/>
      <c r="E14" s="58"/>
      <c r="F14" s="497"/>
      <c r="G14" s="59"/>
      <c r="H14" s="492" t="s">
        <v>405</v>
      </c>
      <c r="I14" s="811">
        <f>SUM(I10:K13)</f>
        <v>0</v>
      </c>
      <c r="J14" s="812"/>
      <c r="K14" s="813"/>
      <c r="L14" s="60">
        <f t="shared" si="0"/>
        <v>7</v>
      </c>
      <c r="M14" s="50" t="s">
        <v>453</v>
      </c>
      <c r="N14" s="49"/>
      <c r="O14" s="49"/>
      <c r="P14" s="49"/>
      <c r="Q14" s="49"/>
      <c r="R14" s="49"/>
      <c r="S14" s="49"/>
      <c r="T14" s="517">
        <v>314</v>
      </c>
      <c r="U14" s="572">
        <f>CalcYear!C62</f>
        <v>0</v>
      </c>
    </row>
    <row r="15" spans="1:23" ht="15.75" thickBot="1" x14ac:dyDescent="0.3">
      <c r="A15" s="1"/>
      <c r="B15" s="61"/>
      <c r="C15" s="62"/>
      <c r="D15" s="62"/>
      <c r="E15" s="62"/>
      <c r="F15" s="499"/>
      <c r="G15" s="63"/>
      <c r="H15" s="64"/>
      <c r="I15" s="570"/>
      <c r="J15" s="570"/>
      <c r="K15" s="570"/>
      <c r="L15" s="46">
        <f t="shared" si="0"/>
        <v>8</v>
      </c>
      <c r="M15" s="49" t="s">
        <v>476</v>
      </c>
      <c r="N15" s="49"/>
      <c r="O15" s="49"/>
      <c r="P15" s="47"/>
      <c r="Q15" s="47"/>
      <c r="R15" s="49"/>
      <c r="S15" s="51"/>
      <c r="T15" s="534">
        <v>316</v>
      </c>
      <c r="U15" s="572">
        <f>CalcYear!C63</f>
        <v>0</v>
      </c>
    </row>
    <row r="16" spans="1:23" ht="15.75" thickBot="1" x14ac:dyDescent="0.3">
      <c r="A16" s="1"/>
      <c r="B16" s="65" t="s">
        <v>15</v>
      </c>
      <c r="C16" s="49"/>
      <c r="D16" s="49"/>
      <c r="E16" s="49"/>
      <c r="F16" s="500"/>
      <c r="G16" s="814" t="s">
        <v>16</v>
      </c>
      <c r="H16" s="815"/>
      <c r="I16" s="568"/>
      <c r="J16" s="571"/>
      <c r="K16" s="571"/>
      <c r="L16" s="46">
        <f t="shared" si="0"/>
        <v>9</v>
      </c>
      <c r="M16" s="67" t="s">
        <v>17</v>
      </c>
      <c r="N16" s="49"/>
      <c r="O16" s="49"/>
      <c r="P16" s="49"/>
      <c r="Q16" s="49"/>
      <c r="R16" s="49"/>
      <c r="S16" s="49"/>
      <c r="T16" s="492" t="s">
        <v>420</v>
      </c>
      <c r="U16" s="567">
        <f>SUM(U10:U15)</f>
        <v>0</v>
      </c>
    </row>
    <row r="17" spans="1:21" ht="15.75" thickBot="1" x14ac:dyDescent="0.3">
      <c r="A17" s="1"/>
      <c r="B17" s="48" t="s">
        <v>433</v>
      </c>
      <c r="C17" s="49"/>
      <c r="D17" s="49"/>
      <c r="E17" s="49"/>
      <c r="F17" s="517">
        <v>210</v>
      </c>
      <c r="G17" s="816">
        <v>0</v>
      </c>
      <c r="H17" s="817"/>
      <c r="I17" s="795">
        <f>CalcYear!C6</f>
        <v>0</v>
      </c>
      <c r="J17" s="796"/>
      <c r="K17" s="797"/>
      <c r="L17" s="46">
        <f t="shared" si="0"/>
        <v>10</v>
      </c>
      <c r="M17" s="68" t="s">
        <v>18</v>
      </c>
      <c r="N17" s="49"/>
      <c r="O17" s="49"/>
      <c r="P17" s="49"/>
      <c r="Q17" s="49"/>
      <c r="R17" s="49"/>
      <c r="S17" s="69"/>
      <c r="T17" s="69"/>
      <c r="U17" s="70"/>
    </row>
    <row r="18" spans="1:21" x14ac:dyDescent="0.25">
      <c r="A18" s="1"/>
      <c r="B18" s="48" t="s">
        <v>434</v>
      </c>
      <c r="C18" s="49"/>
      <c r="D18" s="49"/>
      <c r="E18" s="49"/>
      <c r="F18" s="517">
        <v>220</v>
      </c>
      <c r="G18" s="816">
        <v>0</v>
      </c>
      <c r="H18" s="817"/>
      <c r="I18" s="795">
        <f>CalcYear!C7</f>
        <v>0</v>
      </c>
      <c r="J18" s="796"/>
      <c r="K18" s="797"/>
      <c r="L18" s="46">
        <f t="shared" si="0"/>
        <v>11</v>
      </c>
      <c r="M18" s="71" t="s">
        <v>477</v>
      </c>
      <c r="N18" s="41"/>
      <c r="O18" s="41"/>
      <c r="P18" s="41"/>
      <c r="Q18" s="41"/>
      <c r="R18" s="41"/>
      <c r="S18" s="41"/>
      <c r="T18" s="515">
        <v>300</v>
      </c>
      <c r="U18" s="572">
        <f>CalcYear!C64</f>
        <v>0</v>
      </c>
    </row>
    <row r="19" spans="1:21" x14ac:dyDescent="0.25">
      <c r="A19" s="1"/>
      <c r="B19" s="48" t="s">
        <v>435</v>
      </c>
      <c r="C19" s="49"/>
      <c r="D19" s="49"/>
      <c r="E19" s="49"/>
      <c r="F19" s="517">
        <v>221</v>
      </c>
      <c r="G19" s="816">
        <v>0</v>
      </c>
      <c r="H19" s="817"/>
      <c r="I19" s="795">
        <f>CalcYear!C8</f>
        <v>0</v>
      </c>
      <c r="J19" s="796"/>
      <c r="K19" s="797"/>
      <c r="L19" s="46">
        <f t="shared" si="0"/>
        <v>12</v>
      </c>
      <c r="M19" s="50" t="s">
        <v>478</v>
      </c>
      <c r="N19" s="49"/>
      <c r="O19" s="49"/>
      <c r="P19" s="49"/>
      <c r="Q19" s="49"/>
      <c r="R19" s="49"/>
      <c r="S19" s="49"/>
      <c r="T19" s="517">
        <v>301</v>
      </c>
      <c r="U19" s="572">
        <f>CalcYear!C65</f>
        <v>0</v>
      </c>
    </row>
    <row r="20" spans="1:21" x14ac:dyDescent="0.25">
      <c r="A20" s="1"/>
      <c r="B20" s="48" t="s">
        <v>436</v>
      </c>
      <c r="C20" s="47"/>
      <c r="D20" s="47"/>
      <c r="E20" s="47"/>
      <c r="F20" s="516">
        <v>222</v>
      </c>
      <c r="G20" s="816">
        <v>0</v>
      </c>
      <c r="H20" s="817"/>
      <c r="I20" s="795">
        <f>CalcYear!C9</f>
        <v>0</v>
      </c>
      <c r="J20" s="796"/>
      <c r="K20" s="797"/>
      <c r="L20" s="46">
        <f t="shared" si="0"/>
        <v>13</v>
      </c>
      <c r="M20" s="50" t="s">
        <v>479</v>
      </c>
      <c r="N20" s="49"/>
      <c r="O20" s="49"/>
      <c r="P20" s="49"/>
      <c r="Q20" s="49"/>
      <c r="R20" s="49"/>
      <c r="S20" s="49"/>
      <c r="T20" s="517">
        <v>303</v>
      </c>
      <c r="U20" s="572">
        <f>CalcYear!C66</f>
        <v>0</v>
      </c>
    </row>
    <row r="21" spans="1:21" ht="15.75" thickBot="1" x14ac:dyDescent="0.3">
      <c r="A21" s="1"/>
      <c r="B21" s="48" t="s">
        <v>437</v>
      </c>
      <c r="C21" s="49"/>
      <c r="D21" s="49"/>
      <c r="E21" s="49"/>
      <c r="F21" s="517">
        <v>223</v>
      </c>
      <c r="G21" s="816">
        <v>0</v>
      </c>
      <c r="H21" s="817"/>
      <c r="I21" s="795">
        <f>CalcYear!C10</f>
        <v>0</v>
      </c>
      <c r="J21" s="796"/>
      <c r="K21" s="797"/>
      <c r="L21" s="46">
        <f t="shared" si="0"/>
        <v>14</v>
      </c>
      <c r="M21" s="50" t="s">
        <v>480</v>
      </c>
      <c r="N21" s="49"/>
      <c r="O21" s="49"/>
      <c r="P21" s="49"/>
      <c r="Q21" s="49"/>
      <c r="R21" s="49"/>
      <c r="S21" s="49"/>
      <c r="T21" s="517">
        <v>305</v>
      </c>
      <c r="U21" s="572">
        <f>CalcYear!C67</f>
        <v>0</v>
      </c>
    </row>
    <row r="22" spans="1:21" ht="15.75" thickBot="1" x14ac:dyDescent="0.3">
      <c r="A22" s="1"/>
      <c r="B22" s="48" t="s">
        <v>438</v>
      </c>
      <c r="C22" s="49"/>
      <c r="D22" s="49"/>
      <c r="E22" s="49"/>
      <c r="F22" s="517">
        <v>340</v>
      </c>
      <c r="G22" s="563"/>
      <c r="H22" s="564"/>
      <c r="I22" s="795">
        <f>CalcYear!C11</f>
        <v>0</v>
      </c>
      <c r="J22" s="796"/>
      <c r="K22" s="797"/>
      <c r="L22" s="46">
        <f t="shared" si="0"/>
        <v>15</v>
      </c>
      <c r="M22" s="72" t="s">
        <v>89</v>
      </c>
      <c r="N22" s="49"/>
      <c r="O22" s="49"/>
      <c r="P22" s="49"/>
      <c r="Q22" s="49"/>
      <c r="R22" s="49"/>
      <c r="S22" s="49"/>
      <c r="T22" s="535" t="s">
        <v>421</v>
      </c>
      <c r="U22" s="567">
        <f>SUM(U18:U21)</f>
        <v>0</v>
      </c>
    </row>
    <row r="23" spans="1:21" ht="15.75" thickBot="1" x14ac:dyDescent="0.3">
      <c r="A23" s="1"/>
      <c r="B23" s="73" t="s">
        <v>19</v>
      </c>
      <c r="D23" s="72"/>
      <c r="E23" s="518" t="s">
        <v>407</v>
      </c>
      <c r="F23" s="519" t="s">
        <v>408</v>
      </c>
      <c r="G23" s="821">
        <f>SUM(G17:H21)</f>
        <v>0</v>
      </c>
      <c r="H23" s="822"/>
      <c r="I23" s="811">
        <f>SUM(I17:K22)</f>
        <v>0</v>
      </c>
      <c r="J23" s="812"/>
      <c r="K23" s="813"/>
      <c r="L23" s="46">
        <f t="shared" si="0"/>
        <v>16</v>
      </c>
      <c r="M23" s="147" t="s">
        <v>20</v>
      </c>
      <c r="N23" s="148"/>
      <c r="O23" s="16"/>
      <c r="P23" s="16"/>
      <c r="Q23" s="16"/>
      <c r="R23" s="16"/>
      <c r="S23" s="16"/>
      <c r="T23" s="16"/>
      <c r="U23" s="149"/>
    </row>
    <row r="24" spans="1:21" ht="15.75" thickBot="1" x14ac:dyDescent="0.3">
      <c r="A24" s="1"/>
      <c r="B24" s="61"/>
      <c r="C24" s="74"/>
      <c r="D24" s="63"/>
      <c r="E24" s="62"/>
      <c r="F24" s="499"/>
      <c r="G24" s="62"/>
      <c r="H24" s="64"/>
      <c r="I24" s="75"/>
      <c r="J24" s="76"/>
      <c r="K24" s="76"/>
      <c r="L24" s="26">
        <f t="shared" si="0"/>
        <v>17</v>
      </c>
      <c r="M24" s="150" t="s">
        <v>481</v>
      </c>
      <c r="N24" s="151"/>
      <c r="O24" s="151"/>
      <c r="P24" s="151"/>
      <c r="Q24" s="151"/>
      <c r="R24" s="151"/>
      <c r="S24" s="151"/>
      <c r="T24" s="536">
        <v>320</v>
      </c>
      <c r="U24" s="572">
        <f>CalcYear!C68</f>
        <v>0</v>
      </c>
    </row>
    <row r="25" spans="1:21" ht="15.75" thickBot="1" x14ac:dyDescent="0.3">
      <c r="A25" s="1"/>
      <c r="B25" s="65" t="s">
        <v>21</v>
      </c>
      <c r="C25" s="49"/>
      <c r="D25" s="49"/>
      <c r="E25" s="49"/>
      <c r="F25" s="500"/>
      <c r="G25" s="77"/>
      <c r="H25" s="78"/>
      <c r="I25" s="79"/>
      <c r="J25" s="80"/>
      <c r="K25" s="80"/>
      <c r="L25" s="26">
        <f t="shared" si="0"/>
        <v>18</v>
      </c>
      <c r="M25" s="152" t="s">
        <v>482</v>
      </c>
      <c r="N25" s="16"/>
      <c r="O25" s="16"/>
      <c r="P25" s="16"/>
      <c r="Q25" s="16"/>
      <c r="R25" s="16"/>
      <c r="S25" s="16"/>
      <c r="T25" s="537">
        <v>321</v>
      </c>
      <c r="U25" s="572">
        <f>CalcYear!C69</f>
        <v>0</v>
      </c>
    </row>
    <row r="26" spans="1:21" x14ac:dyDescent="0.25">
      <c r="A26" s="1"/>
      <c r="B26" s="81" t="s">
        <v>22</v>
      </c>
      <c r="C26" s="67"/>
      <c r="D26" s="823" t="s">
        <v>23</v>
      </c>
      <c r="E26" s="823"/>
      <c r="F26" s="500"/>
      <c r="G26" s="824" t="s">
        <v>24</v>
      </c>
      <c r="H26" s="825"/>
      <c r="I26" s="82"/>
      <c r="J26" s="83"/>
      <c r="K26" s="83"/>
      <c r="L26" s="26">
        <f t="shared" si="0"/>
        <v>19</v>
      </c>
      <c r="M26" s="152" t="s">
        <v>483</v>
      </c>
      <c r="N26" s="16"/>
      <c r="O26" s="16"/>
      <c r="P26" s="16"/>
      <c r="Q26" s="16"/>
      <c r="R26" s="16"/>
      <c r="S26" s="16"/>
      <c r="T26" s="537">
        <v>322</v>
      </c>
      <c r="U26" s="572">
        <f>CalcYear!C70</f>
        <v>0</v>
      </c>
    </row>
    <row r="27" spans="1:21" x14ac:dyDescent="0.25">
      <c r="A27" s="1"/>
      <c r="B27" s="84" t="s">
        <v>439</v>
      </c>
      <c r="C27" s="85"/>
      <c r="D27" s="826"/>
      <c r="E27" s="826"/>
      <c r="F27" s="503" t="s">
        <v>389</v>
      </c>
      <c r="G27" s="827">
        <f>CalcOther!B18</f>
        <v>0</v>
      </c>
      <c r="H27" s="828"/>
      <c r="I27" s="795">
        <f>CalcYear!C12</f>
        <v>0</v>
      </c>
      <c r="J27" s="796"/>
      <c r="K27" s="797"/>
      <c r="L27" s="26">
        <v>20</v>
      </c>
      <c r="M27" s="153" t="s">
        <v>485</v>
      </c>
      <c r="N27" s="16"/>
      <c r="O27" s="16"/>
      <c r="P27" s="16"/>
      <c r="Q27" s="16"/>
      <c r="R27" s="16"/>
      <c r="S27" s="16"/>
      <c r="T27" s="538">
        <v>323</v>
      </c>
      <c r="U27" s="572">
        <f>CalcYear!C71</f>
        <v>0</v>
      </c>
    </row>
    <row r="28" spans="1:21" x14ac:dyDescent="0.25">
      <c r="A28" s="1"/>
      <c r="B28" s="84" t="s">
        <v>440</v>
      </c>
      <c r="C28" s="85"/>
      <c r="D28" s="826"/>
      <c r="E28" s="826"/>
      <c r="F28" s="503" t="s">
        <v>390</v>
      </c>
      <c r="G28" s="827">
        <f>CalcOther!B19</f>
        <v>0</v>
      </c>
      <c r="H28" s="828"/>
      <c r="I28" s="795">
        <f>CalcYear!C13</f>
        <v>0</v>
      </c>
      <c r="J28" s="796"/>
      <c r="K28" s="797"/>
      <c r="L28" s="26">
        <f t="shared" ref="L28:L84" si="1">L27+1</f>
        <v>21</v>
      </c>
      <c r="M28" s="152" t="s">
        <v>484</v>
      </c>
      <c r="N28" s="16"/>
      <c r="O28" s="16"/>
      <c r="P28" s="16"/>
      <c r="Q28" s="16"/>
      <c r="R28" s="154"/>
      <c r="S28" s="155"/>
      <c r="T28" s="539">
        <v>324</v>
      </c>
      <c r="U28" s="572">
        <f>CalcYear!C72</f>
        <v>0</v>
      </c>
    </row>
    <row r="29" spans="1:21" x14ac:dyDescent="0.25">
      <c r="A29" s="1"/>
      <c r="B29" s="86" t="s">
        <v>441</v>
      </c>
      <c r="C29" s="85"/>
      <c r="D29" s="826"/>
      <c r="E29" s="826"/>
      <c r="F29" s="521">
        <v>237</v>
      </c>
      <c r="G29" s="827">
        <f>CalcOther!B20</f>
        <v>0</v>
      </c>
      <c r="H29" s="828"/>
      <c r="I29" s="795">
        <f>CalcYear!C14</f>
        <v>0</v>
      </c>
      <c r="J29" s="796"/>
      <c r="K29" s="797"/>
      <c r="L29" s="27">
        <f t="shared" si="1"/>
        <v>22</v>
      </c>
      <c r="M29" s="156" t="s">
        <v>486</v>
      </c>
      <c r="N29" s="16"/>
      <c r="O29" s="16"/>
      <c r="P29" s="16"/>
      <c r="Q29" s="16"/>
      <c r="R29" s="16"/>
      <c r="S29" s="16"/>
      <c r="T29" s="537">
        <v>325</v>
      </c>
      <c r="U29" s="572">
        <f>CalcYear!C73</f>
        <v>0</v>
      </c>
    </row>
    <row r="30" spans="1:21" ht="15.75" thickBot="1" x14ac:dyDescent="0.3">
      <c r="A30" s="1"/>
      <c r="B30" s="87" t="s">
        <v>442</v>
      </c>
      <c r="C30" s="50"/>
      <c r="D30" s="88"/>
      <c r="E30" s="89"/>
      <c r="F30" s="522">
        <v>238</v>
      </c>
      <c r="G30" s="90"/>
      <c r="H30" s="91"/>
      <c r="I30" s="850">
        <f>CalcYear!C15</f>
        <v>0</v>
      </c>
      <c r="J30" s="848"/>
      <c r="K30" s="849"/>
      <c r="L30" s="26">
        <f t="shared" si="1"/>
        <v>23</v>
      </c>
      <c r="M30" s="150" t="s">
        <v>487</v>
      </c>
      <c r="N30" s="151"/>
      <c r="O30" s="151"/>
      <c r="P30" s="151"/>
      <c r="Q30" s="151"/>
      <c r="R30" s="151"/>
      <c r="S30" s="151"/>
      <c r="T30" s="536">
        <v>327</v>
      </c>
      <c r="U30" s="572">
        <f>CalcYear!C74</f>
        <v>0</v>
      </c>
    </row>
    <row r="31" spans="1:21" ht="15.75" thickBot="1" x14ac:dyDescent="0.3">
      <c r="A31" s="1"/>
      <c r="B31" s="92" t="s">
        <v>27</v>
      </c>
      <c r="C31" s="93"/>
      <c r="D31" s="94"/>
      <c r="E31" s="524" t="s">
        <v>411</v>
      </c>
      <c r="F31" s="520" t="s">
        <v>412</v>
      </c>
      <c r="G31" s="829">
        <f>SUM(G27:H29)</f>
        <v>0</v>
      </c>
      <c r="H31" s="830"/>
      <c r="I31" s="811">
        <f>SUM(I27:K30)</f>
        <v>0</v>
      </c>
      <c r="J31" s="812"/>
      <c r="K31" s="813"/>
      <c r="L31" s="26">
        <f t="shared" si="1"/>
        <v>24</v>
      </c>
      <c r="M31" s="154" t="s">
        <v>169</v>
      </c>
      <c r="N31" s="154"/>
      <c r="O31" s="154"/>
      <c r="P31" s="154"/>
      <c r="Q31" s="154"/>
      <c r="R31" s="154"/>
      <c r="S31" s="154"/>
      <c r="T31" s="538">
        <v>328</v>
      </c>
      <c r="U31" s="572">
        <f>CalcYear!C75</f>
        <v>0</v>
      </c>
    </row>
    <row r="32" spans="1:21" x14ac:dyDescent="0.25">
      <c r="A32" s="1"/>
      <c r="B32" s="65" t="s">
        <v>28</v>
      </c>
      <c r="C32" s="50"/>
      <c r="D32" s="95"/>
      <c r="E32" s="89"/>
      <c r="F32" s="500"/>
      <c r="G32" s="831"/>
      <c r="H32" s="832"/>
      <c r="I32" s="568"/>
      <c r="J32" s="569"/>
      <c r="K32" s="569"/>
      <c r="L32" s="26">
        <f t="shared" si="1"/>
        <v>25</v>
      </c>
      <c r="M32" s="152" t="s">
        <v>488</v>
      </c>
      <c r="N32" s="16"/>
      <c r="O32" s="16"/>
      <c r="P32" s="16"/>
      <c r="Q32" s="16"/>
      <c r="R32" s="16"/>
      <c r="S32" s="16"/>
      <c r="T32" s="537">
        <v>329</v>
      </c>
      <c r="U32" s="572">
        <f>CalcYear!C76</f>
        <v>0</v>
      </c>
    </row>
    <row r="33" spans="1:21" x14ac:dyDescent="0.25">
      <c r="A33" s="1"/>
      <c r="B33" s="48" t="s">
        <v>443</v>
      </c>
      <c r="C33" s="85"/>
      <c r="D33" s="826"/>
      <c r="E33" s="826"/>
      <c r="F33" s="521" t="s">
        <v>409</v>
      </c>
      <c r="G33" s="827">
        <f>CalcOther!B21</f>
        <v>0</v>
      </c>
      <c r="H33" s="828"/>
      <c r="I33" s="795">
        <f>CalcYear!C16</f>
        <v>0</v>
      </c>
      <c r="J33" s="796"/>
      <c r="K33" s="797"/>
      <c r="L33" s="26">
        <f t="shared" si="1"/>
        <v>26</v>
      </c>
      <c r="M33" s="152" t="s">
        <v>489</v>
      </c>
      <c r="N33" s="16"/>
      <c r="O33" s="16"/>
      <c r="P33" s="16"/>
      <c r="Q33" s="16"/>
      <c r="R33" s="16"/>
      <c r="S33" s="16"/>
      <c r="T33" s="537">
        <v>330</v>
      </c>
      <c r="U33" s="572">
        <f>CalcYear!C77</f>
        <v>0</v>
      </c>
    </row>
    <row r="34" spans="1:21" ht="15.75" thickBot="1" x14ac:dyDescent="0.3">
      <c r="A34" s="1"/>
      <c r="B34" s="48" t="s">
        <v>444</v>
      </c>
      <c r="C34" s="85"/>
      <c r="D34" s="826"/>
      <c r="E34" s="826"/>
      <c r="F34" s="521" t="s">
        <v>391</v>
      </c>
      <c r="G34" s="827">
        <f>CalcOther!B22</f>
        <v>0</v>
      </c>
      <c r="H34" s="828"/>
      <c r="I34" s="795">
        <f>CalcYear!C17</f>
        <v>0</v>
      </c>
      <c r="J34" s="796"/>
      <c r="K34" s="797"/>
      <c r="L34" s="26">
        <f t="shared" si="1"/>
        <v>27</v>
      </c>
      <c r="M34" s="154" t="s">
        <v>490</v>
      </c>
      <c r="N34" s="154"/>
      <c r="O34" s="154"/>
      <c r="P34" s="154"/>
      <c r="Q34" s="154"/>
      <c r="R34" s="154"/>
      <c r="S34" s="154"/>
      <c r="T34" s="538">
        <v>331</v>
      </c>
      <c r="U34" s="572">
        <f>CalcYear!C78</f>
        <v>0</v>
      </c>
    </row>
    <row r="35" spans="1:21" ht="15.75" thickBot="1" x14ac:dyDescent="0.3">
      <c r="A35" s="1"/>
      <c r="B35" s="48" t="s">
        <v>445</v>
      </c>
      <c r="C35" s="85"/>
      <c r="D35" s="826"/>
      <c r="E35" s="826"/>
      <c r="F35" s="521" t="s">
        <v>392</v>
      </c>
      <c r="G35" s="827">
        <f>CalcOther!B23</f>
        <v>0</v>
      </c>
      <c r="H35" s="828"/>
      <c r="I35" s="795">
        <f>CalcYear!C18</f>
        <v>0</v>
      </c>
      <c r="J35" s="796"/>
      <c r="K35" s="797"/>
      <c r="L35" s="26">
        <f t="shared" si="1"/>
        <v>28</v>
      </c>
      <c r="M35" s="158" t="s">
        <v>29</v>
      </c>
      <c r="N35" s="16"/>
      <c r="O35" s="16"/>
      <c r="P35" s="16"/>
      <c r="Q35" s="16"/>
      <c r="R35" s="16"/>
      <c r="S35" s="16"/>
      <c r="T35" s="540" t="s">
        <v>422</v>
      </c>
      <c r="U35" s="573">
        <f>SUM(U24:U34)</f>
        <v>0</v>
      </c>
    </row>
    <row r="36" spans="1:21" ht="15.75" thickBot="1" x14ac:dyDescent="0.3">
      <c r="A36" s="1"/>
      <c r="B36" s="96" t="s">
        <v>446</v>
      </c>
      <c r="C36" s="97"/>
      <c r="D36" s="52"/>
      <c r="E36" s="98"/>
      <c r="F36" s="523">
        <v>241</v>
      </c>
      <c r="G36" s="90"/>
      <c r="H36" s="91"/>
      <c r="I36" s="848">
        <f>CalcYear!C19</f>
        <v>0</v>
      </c>
      <c r="J36" s="848"/>
      <c r="K36" s="849"/>
      <c r="L36" s="26">
        <f t="shared" si="1"/>
        <v>29</v>
      </c>
      <c r="M36" s="159" t="s">
        <v>30</v>
      </c>
      <c r="N36" s="16"/>
      <c r="O36" s="16"/>
      <c r="P36" s="16"/>
      <c r="Q36" s="157"/>
      <c r="R36" s="16"/>
      <c r="S36" s="16"/>
      <c r="T36" s="541" t="s">
        <v>423</v>
      </c>
      <c r="U36" s="573">
        <f>SUM(U16,U22,U35)</f>
        <v>0</v>
      </c>
    </row>
    <row r="37" spans="1:21" ht="15.75" thickBot="1" x14ac:dyDescent="0.3">
      <c r="A37" s="1"/>
      <c r="B37" s="73" t="s">
        <v>31</v>
      </c>
      <c r="C37" s="49"/>
      <c r="D37" s="41"/>
      <c r="E37" s="525" t="s">
        <v>406</v>
      </c>
      <c r="F37" s="526" t="s">
        <v>410</v>
      </c>
      <c r="G37" s="829">
        <f>SUM(G33:H35)</f>
        <v>0</v>
      </c>
      <c r="H37" s="830"/>
      <c r="I37" s="811">
        <f>SUM(I33:K36)</f>
        <v>0</v>
      </c>
      <c r="J37" s="812"/>
      <c r="K37" s="813"/>
      <c r="L37" s="27">
        <f t="shared" si="1"/>
        <v>30</v>
      </c>
      <c r="M37" s="152" t="s">
        <v>491</v>
      </c>
      <c r="N37" s="16"/>
      <c r="O37" s="16"/>
      <c r="P37" s="16"/>
      <c r="Q37" s="16"/>
      <c r="R37" s="16"/>
      <c r="S37" s="16"/>
      <c r="T37" s="537">
        <v>333</v>
      </c>
      <c r="U37" s="572">
        <f>CalcYear!C79</f>
        <v>0</v>
      </c>
    </row>
    <row r="38" spans="1:21" x14ac:dyDescent="0.25">
      <c r="A38" s="1"/>
      <c r="B38" s="100"/>
      <c r="C38" s="101"/>
      <c r="D38" s="101"/>
      <c r="E38" s="102"/>
      <c r="F38" s="501"/>
      <c r="G38" s="102"/>
      <c r="H38" s="103"/>
      <c r="I38" s="79"/>
      <c r="J38" s="104"/>
      <c r="K38" s="104"/>
      <c r="L38" s="26">
        <f t="shared" si="1"/>
        <v>31</v>
      </c>
      <c r="M38" s="16" t="s">
        <v>492</v>
      </c>
      <c r="N38" s="16"/>
      <c r="O38" s="16"/>
      <c r="P38" s="16"/>
      <c r="Q38" s="16"/>
      <c r="R38" s="16"/>
      <c r="S38" s="16"/>
      <c r="T38" s="537">
        <v>334</v>
      </c>
      <c r="U38" s="572">
        <f>CalcYear!C80</f>
        <v>0</v>
      </c>
    </row>
    <row r="39" spans="1:21" x14ac:dyDescent="0.25">
      <c r="A39" s="1"/>
      <c r="B39" s="65" t="s">
        <v>32</v>
      </c>
      <c r="C39" s="49"/>
      <c r="D39" s="49"/>
      <c r="E39" s="51"/>
      <c r="F39" s="502"/>
      <c r="G39" s="51"/>
      <c r="H39" s="53"/>
      <c r="I39" s="66"/>
      <c r="J39" s="80"/>
      <c r="K39" s="80"/>
      <c r="L39" s="26">
        <f t="shared" si="1"/>
        <v>32</v>
      </c>
      <c r="M39" s="150" t="s">
        <v>493</v>
      </c>
      <c r="N39" s="151"/>
      <c r="O39" s="151"/>
      <c r="P39" s="151"/>
      <c r="Q39" s="151"/>
      <c r="R39" s="151"/>
      <c r="S39" s="151"/>
      <c r="T39" s="536">
        <v>335</v>
      </c>
      <c r="U39" s="572">
        <f>CalcYear!C81</f>
        <v>0</v>
      </c>
    </row>
    <row r="40" spans="1:21" ht="15.75" thickBot="1" x14ac:dyDescent="0.3">
      <c r="A40" s="1"/>
      <c r="B40" s="48" t="s">
        <v>447</v>
      </c>
      <c r="C40" s="41"/>
      <c r="D40" s="41"/>
      <c r="E40" s="51"/>
      <c r="F40" s="502"/>
      <c r="G40" s="51"/>
      <c r="H40" s="527" t="s">
        <v>393</v>
      </c>
      <c r="I40" s="795">
        <f>CalcYear!C20</f>
        <v>0</v>
      </c>
      <c r="J40" s="796"/>
      <c r="K40" s="797"/>
      <c r="L40" s="26">
        <f t="shared" si="1"/>
        <v>33</v>
      </c>
      <c r="M40" s="152" t="s">
        <v>494</v>
      </c>
      <c r="N40" s="16"/>
      <c r="O40" s="16"/>
      <c r="P40" s="16"/>
      <c r="Q40" s="154"/>
      <c r="R40" s="154"/>
      <c r="S40" s="160"/>
      <c r="T40" s="537">
        <v>337</v>
      </c>
      <c r="U40" s="572">
        <f>CalcYear!C82</f>
        <v>0</v>
      </c>
    </row>
    <row r="41" spans="1:21" ht="15.75" thickBot="1" x14ac:dyDescent="0.3">
      <c r="A41" s="1"/>
      <c r="B41" s="48" t="s">
        <v>448</v>
      </c>
      <c r="C41" s="41"/>
      <c r="D41" s="41"/>
      <c r="E41" s="51"/>
      <c r="F41" s="502"/>
      <c r="G41" s="51"/>
      <c r="H41" s="527" t="s">
        <v>394</v>
      </c>
      <c r="I41" s="795">
        <f>CalcYear!C21</f>
        <v>0</v>
      </c>
      <c r="J41" s="796"/>
      <c r="K41" s="797"/>
      <c r="L41" s="26">
        <f t="shared" si="1"/>
        <v>34</v>
      </c>
      <c r="M41" s="158" t="s">
        <v>33</v>
      </c>
      <c r="N41" s="16"/>
      <c r="O41" s="16"/>
      <c r="P41" s="16"/>
      <c r="Q41" s="16"/>
      <c r="R41" s="16"/>
      <c r="S41" s="16"/>
      <c r="T41" s="541" t="s">
        <v>424</v>
      </c>
      <c r="U41" s="573">
        <f>SUM(U37:U40)</f>
        <v>0</v>
      </c>
    </row>
    <row r="42" spans="1:21" ht="15.75" thickBot="1" x14ac:dyDescent="0.3">
      <c r="A42" s="1"/>
      <c r="B42" s="48" t="s">
        <v>449</v>
      </c>
      <c r="C42" s="99"/>
      <c r="D42" s="41"/>
      <c r="E42" s="49"/>
      <c r="F42" s="500"/>
      <c r="G42" s="51"/>
      <c r="H42" s="527" t="s">
        <v>397</v>
      </c>
      <c r="I42" s="795">
        <f>CalcYear!C22</f>
        <v>0</v>
      </c>
      <c r="J42" s="796"/>
      <c r="K42" s="797"/>
      <c r="L42" s="26">
        <f t="shared" si="1"/>
        <v>35</v>
      </c>
      <c r="M42" s="159" t="s">
        <v>34</v>
      </c>
      <c r="N42" s="17"/>
      <c r="O42" s="17"/>
      <c r="P42" s="17"/>
      <c r="Q42" s="17"/>
      <c r="R42" s="17"/>
      <c r="S42" s="17"/>
      <c r="T42" s="541" t="s">
        <v>425</v>
      </c>
      <c r="U42" s="573">
        <f>SUM(U36,U41)</f>
        <v>0</v>
      </c>
    </row>
    <row r="43" spans="1:21" x14ac:dyDescent="0.25">
      <c r="A43" s="1"/>
      <c r="B43" s="48" t="s">
        <v>450</v>
      </c>
      <c r="C43" s="52"/>
      <c r="D43" s="105"/>
      <c r="E43" s="105"/>
      <c r="F43" s="503"/>
      <c r="G43" s="71"/>
      <c r="H43" s="527" t="s">
        <v>398</v>
      </c>
      <c r="I43" s="795">
        <f>CalcYear!C23</f>
        <v>0</v>
      </c>
      <c r="J43" s="796"/>
      <c r="K43" s="797"/>
      <c r="L43" s="26">
        <f t="shared" si="1"/>
        <v>36</v>
      </c>
      <c r="M43" s="161" t="s">
        <v>35</v>
      </c>
      <c r="N43" s="161"/>
      <c r="O43" s="162"/>
      <c r="P43" s="162"/>
      <c r="Q43" s="162"/>
      <c r="R43" s="163"/>
      <c r="S43" s="164"/>
      <c r="T43" s="165"/>
      <c r="U43" s="166"/>
    </row>
    <row r="44" spans="1:21" x14ac:dyDescent="0.25">
      <c r="A44" s="1"/>
      <c r="B44" s="106" t="s">
        <v>451</v>
      </c>
      <c r="C44" s="52"/>
      <c r="D44" s="41"/>
      <c r="E44" s="107"/>
      <c r="F44" s="503"/>
      <c r="G44" s="108"/>
      <c r="H44" s="527" t="s">
        <v>395</v>
      </c>
      <c r="I44" s="795">
        <f>CalcYear!C24</f>
        <v>0</v>
      </c>
      <c r="J44" s="796"/>
      <c r="K44" s="797"/>
      <c r="L44" s="26">
        <f t="shared" si="1"/>
        <v>37</v>
      </c>
      <c r="M44" s="159" t="s">
        <v>36</v>
      </c>
      <c r="N44" s="17"/>
      <c r="O44" s="18"/>
      <c r="P44" s="18"/>
      <c r="Q44" s="18"/>
      <c r="R44" s="18"/>
      <c r="S44" s="18"/>
      <c r="T44" s="24"/>
      <c r="U44" s="167"/>
    </row>
    <row r="45" spans="1:21" x14ac:dyDescent="0.25">
      <c r="A45" s="1"/>
      <c r="B45" s="48" t="s">
        <v>452</v>
      </c>
      <c r="C45" s="52"/>
      <c r="D45" s="41"/>
      <c r="E45" s="107"/>
      <c r="F45" s="503"/>
      <c r="G45" s="108"/>
      <c r="H45" s="527" t="s">
        <v>396</v>
      </c>
      <c r="I45" s="795">
        <f>CalcYear!C25</f>
        <v>0</v>
      </c>
      <c r="J45" s="796"/>
      <c r="K45" s="797"/>
      <c r="L45" s="26">
        <f t="shared" si="1"/>
        <v>38</v>
      </c>
      <c r="M45" s="168" t="s">
        <v>495</v>
      </c>
      <c r="N45" s="17"/>
      <c r="O45" s="17"/>
      <c r="P45" s="17"/>
      <c r="Q45" s="17"/>
      <c r="R45" s="17"/>
      <c r="S45" s="17"/>
      <c r="T45" s="537">
        <v>350</v>
      </c>
      <c r="U45" s="572">
        <f>CalcYear!C83</f>
        <v>0</v>
      </c>
    </row>
    <row r="46" spans="1:21" x14ac:dyDescent="0.25">
      <c r="A46" s="1"/>
      <c r="B46" s="48" t="s">
        <v>453</v>
      </c>
      <c r="C46" s="41"/>
      <c r="D46" s="41"/>
      <c r="E46" s="107"/>
      <c r="F46" s="496"/>
      <c r="G46" s="108"/>
      <c r="H46" s="527">
        <v>242</v>
      </c>
      <c r="I46" s="795">
        <f>CalcYear!C26</f>
        <v>0</v>
      </c>
      <c r="J46" s="796"/>
      <c r="K46" s="797"/>
      <c r="L46" s="26">
        <f t="shared" si="1"/>
        <v>39</v>
      </c>
      <c r="M46" s="169" t="s">
        <v>496</v>
      </c>
      <c r="N46" s="151"/>
      <c r="O46" s="170"/>
      <c r="P46" s="151"/>
      <c r="Q46" s="151"/>
      <c r="R46" s="151"/>
      <c r="S46" s="151"/>
      <c r="T46" s="536">
        <v>360</v>
      </c>
      <c r="U46" s="572">
        <f>CalcYear!C84</f>
        <v>0</v>
      </c>
    </row>
    <row r="47" spans="1:21" x14ac:dyDescent="0.25">
      <c r="A47" s="1"/>
      <c r="B47" s="96" t="s">
        <v>454</v>
      </c>
      <c r="C47" s="41"/>
      <c r="D47" s="41"/>
      <c r="E47" s="41"/>
      <c r="F47" s="496"/>
      <c r="G47" s="41"/>
      <c r="H47" s="527">
        <v>244</v>
      </c>
      <c r="I47" s="851">
        <f>CalcYear!C27</f>
        <v>0</v>
      </c>
      <c r="J47" s="852"/>
      <c r="K47" s="853"/>
      <c r="L47" s="26">
        <f t="shared" si="1"/>
        <v>40</v>
      </c>
      <c r="M47" s="150" t="s">
        <v>497</v>
      </c>
      <c r="N47" s="151"/>
      <c r="O47" s="151"/>
      <c r="P47" s="151"/>
      <c r="Q47" s="151"/>
      <c r="R47" s="152"/>
      <c r="S47" s="151"/>
      <c r="T47" s="536">
        <v>362</v>
      </c>
      <c r="U47" s="572">
        <f>-CalcYear!C85</f>
        <v>0</v>
      </c>
    </row>
    <row r="48" spans="1:21" x14ac:dyDescent="0.25">
      <c r="A48" s="1"/>
      <c r="B48" s="96" t="s">
        <v>455</v>
      </c>
      <c r="C48" s="49"/>
      <c r="D48" s="49"/>
      <c r="E48" s="49"/>
      <c r="F48" s="500"/>
      <c r="G48" s="49"/>
      <c r="H48" s="527" t="s">
        <v>413</v>
      </c>
      <c r="I48" s="851">
        <f>CalcYear!C28</f>
        <v>0</v>
      </c>
      <c r="J48" s="852"/>
      <c r="K48" s="853"/>
      <c r="L48" s="26">
        <f t="shared" si="1"/>
        <v>41</v>
      </c>
      <c r="M48" s="169" t="s">
        <v>498</v>
      </c>
      <c r="N48" s="151"/>
      <c r="O48" s="151"/>
      <c r="P48" s="151"/>
      <c r="Q48" s="151"/>
      <c r="R48" s="151"/>
      <c r="S48" s="151"/>
      <c r="T48" s="536">
        <v>365</v>
      </c>
      <c r="U48" s="572">
        <f>CalcYear!C86</f>
        <v>0</v>
      </c>
    </row>
    <row r="49" spans="1:21" x14ac:dyDescent="0.25">
      <c r="A49" s="1"/>
      <c r="B49" s="48" t="s">
        <v>456</v>
      </c>
      <c r="C49" s="49"/>
      <c r="D49" s="49"/>
      <c r="E49" s="49"/>
      <c r="F49" s="500"/>
      <c r="G49" s="49"/>
      <c r="H49" s="527">
        <v>245</v>
      </c>
      <c r="I49" s="795">
        <f>CalcYear!C29</f>
        <v>0</v>
      </c>
      <c r="J49" s="796"/>
      <c r="K49" s="797"/>
      <c r="L49" s="26">
        <f t="shared" si="1"/>
        <v>42</v>
      </c>
      <c r="M49" s="150" t="s">
        <v>499</v>
      </c>
      <c r="N49" s="151"/>
      <c r="O49" s="151"/>
      <c r="P49" s="151"/>
      <c r="Q49" s="151"/>
      <c r="R49" s="151"/>
      <c r="S49" s="151"/>
      <c r="T49" s="536">
        <v>370</v>
      </c>
      <c r="U49" s="572">
        <f>CalcYear!C87</f>
        <v>0</v>
      </c>
    </row>
    <row r="50" spans="1:21" x14ac:dyDescent="0.25">
      <c r="A50" s="1"/>
      <c r="B50" s="48" t="s">
        <v>457</v>
      </c>
      <c r="C50" s="67"/>
      <c r="D50" s="49"/>
      <c r="E50" s="49"/>
      <c r="F50" s="500"/>
      <c r="G50" s="49"/>
      <c r="H50" s="527">
        <v>246</v>
      </c>
      <c r="I50" s="795">
        <f>CalcYear!C30</f>
        <v>0</v>
      </c>
      <c r="J50" s="796"/>
      <c r="K50" s="797"/>
      <c r="L50" s="26">
        <f t="shared" si="1"/>
        <v>43</v>
      </c>
      <c r="M50" s="150" t="s">
        <v>37</v>
      </c>
      <c r="N50" s="151"/>
      <c r="O50" s="151"/>
      <c r="P50" s="151"/>
      <c r="Q50" s="151"/>
      <c r="R50" s="151"/>
      <c r="S50" s="151"/>
      <c r="T50" s="537">
        <v>375</v>
      </c>
      <c r="U50" s="572">
        <f>-CalcYear!C88</f>
        <v>0</v>
      </c>
    </row>
    <row r="51" spans="1:21" x14ac:dyDescent="0.25">
      <c r="A51" s="1"/>
      <c r="B51" s="48" t="s">
        <v>458</v>
      </c>
      <c r="C51" s="49"/>
      <c r="D51" s="49"/>
      <c r="E51" s="49"/>
      <c r="F51" s="500"/>
      <c r="G51" s="49"/>
      <c r="H51" s="527">
        <v>247</v>
      </c>
      <c r="I51" s="795">
        <f>CalcYear!C31</f>
        <v>0</v>
      </c>
      <c r="J51" s="796"/>
      <c r="K51" s="797"/>
      <c r="L51" s="26">
        <f t="shared" si="1"/>
        <v>44</v>
      </c>
      <c r="M51" s="171" t="s">
        <v>38</v>
      </c>
      <c r="N51" s="151"/>
      <c r="O51" s="151"/>
      <c r="P51" s="172"/>
      <c r="Q51" s="172"/>
      <c r="R51" s="172"/>
      <c r="S51" s="172"/>
      <c r="T51" s="173"/>
      <c r="U51" s="565"/>
    </row>
    <row r="52" spans="1:21" x14ac:dyDescent="0.25">
      <c r="A52" s="1"/>
      <c r="B52" s="86" t="s">
        <v>459</v>
      </c>
      <c r="C52" s="41"/>
      <c r="D52" s="41"/>
      <c r="E52" s="41"/>
      <c r="F52" s="496"/>
      <c r="G52" s="41"/>
      <c r="H52" s="527">
        <v>248</v>
      </c>
      <c r="I52" s="795">
        <f>CalcYear!C32</f>
        <v>0</v>
      </c>
      <c r="J52" s="796"/>
      <c r="K52" s="797"/>
      <c r="L52" s="26">
        <f t="shared" si="1"/>
        <v>45</v>
      </c>
      <c r="M52" s="150" t="s">
        <v>500</v>
      </c>
      <c r="N52" s="151"/>
      <c r="O52" s="151"/>
      <c r="P52" s="151"/>
      <c r="Q52" s="151"/>
      <c r="R52" s="151"/>
      <c r="S52" s="151"/>
      <c r="T52" s="536">
        <v>380</v>
      </c>
      <c r="U52" s="572">
        <f>CalcYear!C89</f>
        <v>0</v>
      </c>
    </row>
    <row r="53" spans="1:21" x14ac:dyDescent="0.25">
      <c r="A53" s="1"/>
      <c r="B53" s="84" t="s">
        <v>460</v>
      </c>
      <c r="C53" s="49"/>
      <c r="D53" s="49"/>
      <c r="E53" s="49"/>
      <c r="F53" s="500"/>
      <c r="G53" s="49"/>
      <c r="H53" s="527">
        <v>249</v>
      </c>
      <c r="I53" s="795">
        <f>CalcYear!C33</f>
        <v>0</v>
      </c>
      <c r="J53" s="796"/>
      <c r="K53" s="797"/>
      <c r="L53" s="26">
        <f t="shared" si="1"/>
        <v>46</v>
      </c>
      <c r="M53" s="174" t="s">
        <v>501</v>
      </c>
      <c r="N53" s="151"/>
      <c r="O53" s="151"/>
      <c r="P53" s="151"/>
      <c r="Q53" s="151"/>
      <c r="R53" s="151"/>
      <c r="S53" s="151"/>
      <c r="T53" s="536">
        <v>390</v>
      </c>
      <c r="U53" s="572">
        <f>-CalcYear!C90</f>
        <v>0</v>
      </c>
    </row>
    <row r="54" spans="1:21" ht="15.75" thickBot="1" x14ac:dyDescent="0.3">
      <c r="A54" s="1"/>
      <c r="B54" s="48" t="s">
        <v>461</v>
      </c>
      <c r="C54" s="49"/>
      <c r="D54" s="49"/>
      <c r="E54" s="49"/>
      <c r="F54" s="500"/>
      <c r="G54" s="49"/>
      <c r="H54" s="527">
        <v>250</v>
      </c>
      <c r="I54" s="795">
        <f>CalcYear!C34</f>
        <v>0</v>
      </c>
      <c r="J54" s="796"/>
      <c r="K54" s="797"/>
      <c r="L54" s="28">
        <f t="shared" si="1"/>
        <v>47</v>
      </c>
      <c r="M54" s="175" t="s">
        <v>39</v>
      </c>
      <c r="N54" s="176"/>
      <c r="O54" s="176"/>
      <c r="P54" s="176"/>
      <c r="Q54" s="176"/>
      <c r="R54" s="176"/>
      <c r="S54" s="176"/>
      <c r="T54" s="176"/>
      <c r="U54" s="177"/>
    </row>
    <row r="55" spans="1:21" ht="16.5" thickBot="1" x14ac:dyDescent="0.35">
      <c r="A55" s="1"/>
      <c r="B55" s="81" t="s">
        <v>40</v>
      </c>
      <c r="C55" s="49"/>
      <c r="D55" s="49"/>
      <c r="E55" s="49"/>
      <c r="F55" s="500"/>
      <c r="G55" s="49"/>
      <c r="H55" s="67" t="s">
        <v>414</v>
      </c>
      <c r="I55" s="811">
        <f>SUM(I40:K54)</f>
        <v>0</v>
      </c>
      <c r="J55" s="812"/>
      <c r="K55" s="813"/>
      <c r="L55" s="27">
        <f t="shared" si="1"/>
        <v>48</v>
      </c>
      <c r="M55" s="178"/>
      <c r="N55" s="179" t="s">
        <v>41</v>
      </c>
      <c r="O55" s="179" t="s">
        <v>42</v>
      </c>
      <c r="P55" s="179" t="s">
        <v>43</v>
      </c>
      <c r="Q55" s="179" t="s">
        <v>44</v>
      </c>
      <c r="R55" s="180" t="s">
        <v>45</v>
      </c>
      <c r="S55" s="181"/>
      <c r="T55" s="17"/>
      <c r="U55" s="182"/>
    </row>
    <row r="56" spans="1:21" ht="15.75" thickBot="1" x14ac:dyDescent="0.3">
      <c r="A56" s="1"/>
      <c r="B56" s="73" t="s">
        <v>46</v>
      </c>
      <c r="C56" s="47"/>
      <c r="D56" s="47"/>
      <c r="E56" s="47"/>
      <c r="F56" s="497"/>
      <c r="G56" s="47"/>
      <c r="H56" s="72" t="s">
        <v>415</v>
      </c>
      <c r="I56" s="811">
        <f>SUM(I31,I37,I55)</f>
        <v>0</v>
      </c>
      <c r="J56" s="812"/>
      <c r="K56" s="813"/>
      <c r="L56" s="26">
        <f t="shared" si="1"/>
        <v>49</v>
      </c>
      <c r="M56" s="183" t="s">
        <v>47</v>
      </c>
      <c r="N56" s="184"/>
      <c r="O56" s="184"/>
      <c r="P56" s="184"/>
      <c r="Q56" s="184"/>
      <c r="R56" s="835">
        <f>CalcOther!C2</f>
        <v>0</v>
      </c>
      <c r="S56" s="836"/>
      <c r="T56" s="836"/>
      <c r="U56" s="185"/>
    </row>
    <row r="57" spans="1:21" x14ac:dyDescent="0.25">
      <c r="A57" s="1"/>
      <c r="B57" s="109"/>
      <c r="C57" s="62"/>
      <c r="D57" s="62"/>
      <c r="E57" s="62"/>
      <c r="F57" s="499"/>
      <c r="G57" s="62"/>
      <c r="H57" s="62"/>
      <c r="I57" s="75"/>
      <c r="J57" s="76"/>
      <c r="K57" s="76"/>
      <c r="L57" s="26">
        <f t="shared" si="1"/>
        <v>50</v>
      </c>
      <c r="M57" s="186" t="s">
        <v>48</v>
      </c>
      <c r="N57" s="184"/>
      <c r="O57" s="184"/>
      <c r="P57" s="184"/>
      <c r="Q57" s="184"/>
      <c r="R57" s="835">
        <f>CalcOther!C3</f>
        <v>0</v>
      </c>
      <c r="S57" s="836"/>
      <c r="T57" s="836"/>
      <c r="U57" s="185"/>
    </row>
    <row r="58" spans="1:21" x14ac:dyDescent="0.25">
      <c r="A58" s="1"/>
      <c r="B58" s="65" t="s">
        <v>49</v>
      </c>
      <c r="C58" s="110"/>
      <c r="D58" s="101"/>
      <c r="E58" s="101"/>
      <c r="F58" s="504"/>
      <c r="G58" s="101"/>
      <c r="H58" s="111"/>
      <c r="I58" s="79"/>
      <c r="J58" s="79"/>
      <c r="K58" s="79"/>
      <c r="L58" s="26">
        <f t="shared" si="1"/>
        <v>51</v>
      </c>
      <c r="M58" s="183" t="s">
        <v>50</v>
      </c>
      <c r="N58" s="184"/>
      <c r="O58" s="184"/>
      <c r="P58" s="184"/>
      <c r="Q58" s="184"/>
      <c r="R58" s="835">
        <f>CalcOther!C4</f>
        <v>0</v>
      </c>
      <c r="S58" s="836"/>
      <c r="T58" s="836"/>
      <c r="U58" s="185"/>
    </row>
    <row r="59" spans="1:21" x14ac:dyDescent="0.25">
      <c r="A59" s="1"/>
      <c r="B59" s="48" t="s">
        <v>463</v>
      </c>
      <c r="C59" s="52"/>
      <c r="D59" s="97"/>
      <c r="E59" s="97"/>
      <c r="F59" s="505"/>
      <c r="G59" s="53"/>
      <c r="H59" s="515">
        <v>260</v>
      </c>
      <c r="I59" s="795">
        <f>CalcYear!C35</f>
        <v>0</v>
      </c>
      <c r="J59" s="796"/>
      <c r="K59" s="797"/>
      <c r="L59" s="26">
        <f t="shared" si="1"/>
        <v>52</v>
      </c>
      <c r="M59" s="168" t="s">
        <v>51</v>
      </c>
      <c r="N59" s="187"/>
      <c r="O59" s="187"/>
      <c r="P59" s="187"/>
      <c r="Q59" s="187"/>
      <c r="R59" s="833">
        <f>CalcOther!C5</f>
        <v>0</v>
      </c>
      <c r="S59" s="834"/>
      <c r="T59" s="834"/>
      <c r="U59" s="185"/>
    </row>
    <row r="60" spans="1:21" x14ac:dyDescent="0.25">
      <c r="A60" s="1"/>
      <c r="B60" s="84" t="s">
        <v>462</v>
      </c>
      <c r="C60" s="42"/>
      <c r="D60" s="112"/>
      <c r="E60" s="112"/>
      <c r="F60" s="506"/>
      <c r="G60" s="113"/>
      <c r="H60" s="530">
        <v>262</v>
      </c>
      <c r="I60" s="795">
        <f>CalcYear!C36</f>
        <v>0</v>
      </c>
      <c r="J60" s="796"/>
      <c r="K60" s="797"/>
      <c r="L60" s="26">
        <f t="shared" si="1"/>
        <v>53</v>
      </c>
      <c r="M60" s="168" t="s">
        <v>52</v>
      </c>
      <c r="N60" s="187"/>
      <c r="O60" s="187"/>
      <c r="P60" s="187"/>
      <c r="Q60" s="187"/>
      <c r="R60" s="833">
        <f>CalcOther!C6</f>
        <v>0</v>
      </c>
      <c r="S60" s="834"/>
      <c r="T60" s="834"/>
      <c r="U60" s="185"/>
    </row>
    <row r="61" spans="1:21" x14ac:dyDescent="0.25">
      <c r="A61" s="1"/>
      <c r="B61" s="114" t="s">
        <v>464</v>
      </c>
      <c r="C61" s="42"/>
      <c r="D61" s="42"/>
      <c r="E61" s="115"/>
      <c r="F61" s="507"/>
      <c r="G61" s="69"/>
      <c r="H61" s="530">
        <v>264</v>
      </c>
      <c r="I61" s="795">
        <f>CalcYear!C37</f>
        <v>0</v>
      </c>
      <c r="J61" s="796"/>
      <c r="K61" s="797"/>
      <c r="L61" s="26">
        <f t="shared" si="1"/>
        <v>54</v>
      </c>
      <c r="M61" s="168" t="s">
        <v>53</v>
      </c>
      <c r="N61" s="187"/>
      <c r="O61" s="187"/>
      <c r="P61" s="187"/>
      <c r="Q61" s="187"/>
      <c r="R61" s="833">
        <f>CalcOther!C7</f>
        <v>0</v>
      </c>
      <c r="S61" s="834"/>
      <c r="T61" s="834"/>
      <c r="U61" s="185"/>
    </row>
    <row r="62" spans="1:21" ht="15.75" thickBot="1" x14ac:dyDescent="0.3">
      <c r="A62" s="1"/>
      <c r="B62" s="86" t="s">
        <v>465</v>
      </c>
      <c r="C62" s="42"/>
      <c r="D62" s="42"/>
      <c r="E62" s="115"/>
      <c r="F62" s="506"/>
      <c r="G62" s="116"/>
      <c r="H62" s="530">
        <v>270</v>
      </c>
      <c r="I62" s="795">
        <f>CalcYear!C38</f>
        <v>0</v>
      </c>
      <c r="J62" s="796"/>
      <c r="K62" s="797"/>
      <c r="L62" s="26">
        <f t="shared" si="1"/>
        <v>55</v>
      </c>
      <c r="M62" s="183" t="s">
        <v>54</v>
      </c>
      <c r="N62" s="184"/>
      <c r="O62" s="184"/>
      <c r="P62" s="184"/>
      <c r="Q62" s="184"/>
      <c r="R62" s="835">
        <f>CalcOther!C8</f>
        <v>0</v>
      </c>
      <c r="S62" s="836"/>
      <c r="T62" s="836"/>
      <c r="U62" s="185"/>
    </row>
    <row r="63" spans="1:21" ht="15.75" thickBot="1" x14ac:dyDescent="0.3">
      <c r="A63" s="1"/>
      <c r="B63" s="81" t="s">
        <v>55</v>
      </c>
      <c r="C63" s="42"/>
      <c r="D63" s="42"/>
      <c r="E63" s="115"/>
      <c r="F63" s="506"/>
      <c r="G63" s="116"/>
      <c r="H63" s="528" t="s">
        <v>416</v>
      </c>
      <c r="I63" s="811">
        <f>SUM(I59:K62)</f>
        <v>0</v>
      </c>
      <c r="J63" s="812"/>
      <c r="K63" s="813"/>
      <c r="L63" s="27">
        <f t="shared" si="1"/>
        <v>56</v>
      </c>
      <c r="M63" s="183" t="s">
        <v>56</v>
      </c>
      <c r="N63" s="184"/>
      <c r="O63" s="184"/>
      <c r="P63" s="184"/>
      <c r="Q63" s="184"/>
      <c r="R63" s="835">
        <f>CalcOther!C9</f>
        <v>0</v>
      </c>
      <c r="S63" s="836"/>
      <c r="T63" s="836"/>
      <c r="U63" s="185"/>
    </row>
    <row r="64" spans="1:21" ht="15.75" thickBot="1" x14ac:dyDescent="0.3">
      <c r="A64" s="1"/>
      <c r="B64" s="73" t="s">
        <v>57</v>
      </c>
      <c r="C64" s="117"/>
      <c r="D64" s="118"/>
      <c r="E64" s="119"/>
      <c r="F64" s="508"/>
      <c r="G64" s="120"/>
      <c r="H64" s="529" t="s">
        <v>417</v>
      </c>
      <c r="I64" s="811">
        <f>SUM(I14,I23,I56,I63)</f>
        <v>0</v>
      </c>
      <c r="J64" s="812"/>
      <c r="K64" s="813"/>
      <c r="L64" s="26">
        <f t="shared" si="1"/>
        <v>57</v>
      </c>
      <c r="M64" s="183" t="s">
        <v>58</v>
      </c>
      <c r="N64" s="184"/>
      <c r="O64" s="184"/>
      <c r="P64" s="184"/>
      <c r="Q64" s="184"/>
      <c r="R64" s="835">
        <f>CalcOther!C10</f>
        <v>0</v>
      </c>
      <c r="S64" s="836"/>
      <c r="T64" s="836"/>
      <c r="U64" s="185"/>
    </row>
    <row r="65" spans="1:21" x14ac:dyDescent="0.25">
      <c r="A65" s="1"/>
      <c r="B65" s="121"/>
      <c r="C65" s="121"/>
      <c r="D65" s="61"/>
      <c r="E65" s="61"/>
      <c r="F65" s="509"/>
      <c r="G65" s="101"/>
      <c r="H65" s="101"/>
      <c r="I65" s="122"/>
      <c r="J65" s="83"/>
      <c r="K65" s="83"/>
      <c r="L65" s="26">
        <f t="shared" si="1"/>
        <v>58</v>
      </c>
      <c r="M65" s="168" t="s">
        <v>59</v>
      </c>
      <c r="N65" s="187"/>
      <c r="O65" s="187"/>
      <c r="P65" s="187"/>
      <c r="Q65" s="187"/>
      <c r="R65" s="833">
        <f>CalcOther!C11</f>
        <v>0</v>
      </c>
      <c r="S65" s="834"/>
      <c r="T65" s="834"/>
      <c r="U65" s="185"/>
    </row>
    <row r="66" spans="1:21" x14ac:dyDescent="0.25">
      <c r="A66" s="1"/>
      <c r="B66" s="123" t="s">
        <v>60</v>
      </c>
      <c r="C66" s="124"/>
      <c r="D66" s="125"/>
      <c r="E66" s="126"/>
      <c r="F66" s="509"/>
      <c r="G66" s="124"/>
      <c r="H66" s="103"/>
      <c r="I66" s="127"/>
      <c r="J66" s="83"/>
      <c r="K66" s="83"/>
      <c r="L66" s="26">
        <f t="shared" si="1"/>
        <v>59</v>
      </c>
      <c r="M66" s="168" t="s">
        <v>61</v>
      </c>
      <c r="N66" s="187"/>
      <c r="O66" s="187"/>
      <c r="P66" s="187"/>
      <c r="Q66" s="187"/>
      <c r="R66" s="833">
        <f>CalcOther!C12</f>
        <v>0</v>
      </c>
      <c r="S66" s="834"/>
      <c r="T66" s="834"/>
      <c r="U66" s="185"/>
    </row>
    <row r="67" spans="1:21" ht="15.75" thickBot="1" x14ac:dyDescent="0.3">
      <c r="A67" s="1"/>
      <c r="B67" s="128" t="s">
        <v>62</v>
      </c>
      <c r="C67" s="129" t="s">
        <v>63</v>
      </c>
      <c r="D67" s="129" t="s">
        <v>64</v>
      </c>
      <c r="E67" s="129" t="s">
        <v>63</v>
      </c>
      <c r="F67" s="841" t="s">
        <v>65</v>
      </c>
      <c r="G67" s="842"/>
      <c r="H67" s="843"/>
      <c r="I67" s="844" t="s">
        <v>66</v>
      </c>
      <c r="J67" s="845"/>
      <c r="K67" s="846"/>
      <c r="L67" s="26">
        <f t="shared" si="1"/>
        <v>60</v>
      </c>
      <c r="M67" s="188" t="s">
        <v>67</v>
      </c>
      <c r="N67" s="187"/>
      <c r="O67" s="187"/>
      <c r="P67" s="187"/>
      <c r="Q67" s="187"/>
      <c r="R67" s="833">
        <f>CalcOther!C13</f>
        <v>0</v>
      </c>
      <c r="S67" s="834"/>
      <c r="T67" s="834"/>
      <c r="U67" s="185"/>
    </row>
    <row r="68" spans="1:21" ht="15.75" thickBot="1" x14ac:dyDescent="0.3">
      <c r="A68" s="19"/>
      <c r="B68" s="130" t="s">
        <v>68</v>
      </c>
      <c r="C68" s="46">
        <v>280</v>
      </c>
      <c r="D68" s="566">
        <f>CalcYear!C39</f>
        <v>0</v>
      </c>
      <c r="E68" s="131"/>
      <c r="F68" s="510"/>
      <c r="G68" s="131"/>
      <c r="H68" s="132"/>
      <c r="I68" s="811">
        <f>D68</f>
        <v>0</v>
      </c>
      <c r="J68" s="812"/>
      <c r="K68" s="813"/>
      <c r="L68" s="26">
        <f t="shared" si="1"/>
        <v>61</v>
      </c>
      <c r="M68" s="189" t="s">
        <v>69</v>
      </c>
      <c r="N68" s="184">
        <f>SUM(N56:N67)</f>
        <v>0</v>
      </c>
      <c r="O68" s="184">
        <f>SUM(O56:O67)</f>
        <v>0</v>
      </c>
      <c r="P68" s="184">
        <f>SUM(P56:P67)</f>
        <v>0</v>
      </c>
      <c r="Q68" s="184">
        <f>SUM(Q56:Q67)</f>
        <v>0</v>
      </c>
      <c r="R68" s="835">
        <f>SUM(R56:T67)</f>
        <v>0</v>
      </c>
      <c r="S68" s="836"/>
      <c r="T68" s="836"/>
      <c r="U68" s="190"/>
    </row>
    <row r="69" spans="1:21" ht="15.75" thickBot="1" x14ac:dyDescent="0.3">
      <c r="A69" s="19"/>
      <c r="B69" s="48" t="s">
        <v>70</v>
      </c>
      <c r="C69" s="46">
        <v>281</v>
      </c>
      <c r="D69" s="566">
        <f>CalcYear!C40</f>
        <v>0</v>
      </c>
      <c r="E69" s="133">
        <v>351</v>
      </c>
      <c r="F69" s="837">
        <f>-CalcYear!C46</f>
        <v>0</v>
      </c>
      <c r="G69" s="838"/>
      <c r="H69" s="839"/>
      <c r="I69" s="811">
        <f>D69-F69</f>
        <v>0</v>
      </c>
      <c r="J69" s="812"/>
      <c r="K69" s="813"/>
      <c r="L69" s="26">
        <f t="shared" si="1"/>
        <v>62</v>
      </c>
      <c r="M69" s="169" t="s">
        <v>71</v>
      </c>
      <c r="N69" s="151"/>
      <c r="O69" s="151"/>
      <c r="P69" s="151"/>
      <c r="Q69" s="151"/>
      <c r="R69" s="833">
        <v>0</v>
      </c>
      <c r="S69" s="834"/>
      <c r="T69" s="840"/>
      <c r="U69" s="191"/>
    </row>
    <row r="70" spans="1:21" ht="15.75" thickBot="1" x14ac:dyDescent="0.3">
      <c r="A70" s="19"/>
      <c r="B70" s="134" t="s">
        <v>72</v>
      </c>
      <c r="C70" s="46">
        <v>282</v>
      </c>
      <c r="D70" s="566">
        <f>CalcYear!C41</f>
        <v>0</v>
      </c>
      <c r="E70" s="135">
        <v>352</v>
      </c>
      <c r="F70" s="837">
        <f>-CalcYear!C47</f>
        <v>0</v>
      </c>
      <c r="G70" s="838"/>
      <c r="H70" s="839"/>
      <c r="I70" s="811">
        <f t="shared" ref="I70:I75" si="2">D70-F70</f>
        <v>0</v>
      </c>
      <c r="J70" s="812"/>
      <c r="K70" s="813"/>
      <c r="L70" s="26">
        <f t="shared" si="1"/>
        <v>63</v>
      </c>
      <c r="M70" s="192" t="s">
        <v>73</v>
      </c>
      <c r="N70" s="16"/>
      <c r="O70" s="16"/>
      <c r="P70" s="16"/>
      <c r="Q70" s="16"/>
      <c r="R70" s="193"/>
      <c r="S70" s="193"/>
      <c r="T70" s="542" t="s">
        <v>426</v>
      </c>
      <c r="U70" s="573">
        <f>R68-R69</f>
        <v>0</v>
      </c>
    </row>
    <row r="71" spans="1:21" ht="15.75" thickBot="1" x14ac:dyDescent="0.3">
      <c r="A71" s="19"/>
      <c r="B71" s="84" t="s">
        <v>74</v>
      </c>
      <c r="C71" s="46">
        <v>284</v>
      </c>
      <c r="D71" s="566">
        <f>CalcYear!C42</f>
        <v>0</v>
      </c>
      <c r="E71" s="135">
        <v>354</v>
      </c>
      <c r="F71" s="837">
        <f>-CalcYear!C48</f>
        <v>0</v>
      </c>
      <c r="G71" s="838"/>
      <c r="H71" s="839"/>
      <c r="I71" s="811">
        <f t="shared" si="2"/>
        <v>0</v>
      </c>
      <c r="J71" s="812"/>
      <c r="K71" s="813"/>
      <c r="L71" s="26">
        <f t="shared" si="1"/>
        <v>64</v>
      </c>
      <c r="M71" s="192" t="s">
        <v>75</v>
      </c>
      <c r="N71" s="152"/>
      <c r="O71" s="152"/>
      <c r="P71" s="152"/>
      <c r="Q71" s="152"/>
      <c r="R71" s="194"/>
      <c r="S71" s="194"/>
      <c r="T71" s="543" t="s">
        <v>427</v>
      </c>
      <c r="U71" s="573">
        <f>U45+U46-U47+U48+U49-U50+U52-U53+U70</f>
        <v>0</v>
      </c>
    </row>
    <row r="72" spans="1:21" ht="15.75" thickBot="1" x14ac:dyDescent="0.3">
      <c r="A72" s="19"/>
      <c r="B72" s="48" t="s">
        <v>76</v>
      </c>
      <c r="C72" s="46">
        <v>285</v>
      </c>
      <c r="D72" s="566">
        <f>CalcYear!C43</f>
        <v>0</v>
      </c>
      <c r="E72" s="135">
        <v>355</v>
      </c>
      <c r="F72" s="837">
        <f>-CalcYear!C49</f>
        <v>0</v>
      </c>
      <c r="G72" s="838"/>
      <c r="H72" s="839"/>
      <c r="I72" s="811">
        <f t="shared" si="2"/>
        <v>0</v>
      </c>
      <c r="J72" s="812"/>
      <c r="K72" s="813"/>
      <c r="L72" s="26">
        <f t="shared" si="1"/>
        <v>65</v>
      </c>
      <c r="M72" s="171" t="s">
        <v>77</v>
      </c>
      <c r="N72" s="150"/>
      <c r="O72" s="150"/>
      <c r="P72" s="150"/>
      <c r="Q72" s="150"/>
      <c r="R72" s="194"/>
      <c r="S72" s="194"/>
      <c r="T72" s="544" t="s">
        <v>428</v>
      </c>
      <c r="U72" s="573">
        <f>SUM(U42,U71)</f>
        <v>0</v>
      </c>
    </row>
    <row r="73" spans="1:21" ht="15.75" thickBot="1" x14ac:dyDescent="0.3">
      <c r="A73" s="19"/>
      <c r="B73" s="48" t="s">
        <v>78</v>
      </c>
      <c r="C73" s="46">
        <v>286</v>
      </c>
      <c r="D73" s="566">
        <f>CalcYear!C44</f>
        <v>0</v>
      </c>
      <c r="E73" s="135">
        <v>356</v>
      </c>
      <c r="F73" s="837">
        <f>-CalcYear!C50</f>
        <v>0</v>
      </c>
      <c r="G73" s="838"/>
      <c r="H73" s="839"/>
      <c r="I73" s="811">
        <f t="shared" si="2"/>
        <v>0</v>
      </c>
      <c r="J73" s="812"/>
      <c r="K73" s="813"/>
      <c r="L73" s="26">
        <f t="shared" si="1"/>
        <v>66</v>
      </c>
      <c r="M73" s="22"/>
      <c r="N73" s="22"/>
      <c r="O73" s="22"/>
      <c r="P73" s="22"/>
      <c r="Q73" s="22"/>
      <c r="R73" s="22"/>
      <c r="S73" s="22"/>
      <c r="T73" s="23"/>
      <c r="U73" s="195"/>
    </row>
    <row r="74" spans="1:21" ht="15.75" thickBot="1" x14ac:dyDescent="0.3">
      <c r="A74" s="19"/>
      <c r="B74" s="134" t="s">
        <v>79</v>
      </c>
      <c r="C74" s="46">
        <v>287</v>
      </c>
      <c r="D74" s="566">
        <f>CalcYear!C45</f>
        <v>0</v>
      </c>
      <c r="E74" s="135">
        <v>357</v>
      </c>
      <c r="F74" s="837">
        <f>-CalcYear!C51</f>
        <v>0</v>
      </c>
      <c r="G74" s="838"/>
      <c r="H74" s="839"/>
      <c r="I74" s="811">
        <f t="shared" si="2"/>
        <v>0</v>
      </c>
      <c r="J74" s="812"/>
      <c r="K74" s="813"/>
      <c r="L74" s="26">
        <f t="shared" si="1"/>
        <v>67</v>
      </c>
      <c r="M74" s="22"/>
      <c r="N74" s="196"/>
      <c r="O74" s="197"/>
      <c r="P74" s="197"/>
      <c r="Q74" s="172"/>
      <c r="R74" s="172"/>
      <c r="S74" s="172"/>
      <c r="T74" s="172"/>
      <c r="U74" s="20"/>
    </row>
    <row r="75" spans="1:21" ht="15.75" thickBot="1" x14ac:dyDescent="0.3">
      <c r="A75" s="19"/>
      <c r="B75" s="136" t="s">
        <v>80</v>
      </c>
      <c r="C75" s="137"/>
      <c r="D75" s="567">
        <f>SUM(D68:D74)</f>
        <v>0</v>
      </c>
      <c r="E75" s="138"/>
      <c r="F75" s="811">
        <f>SUM(F69:H74)</f>
        <v>0</v>
      </c>
      <c r="G75" s="812"/>
      <c r="H75" s="813"/>
      <c r="I75" s="811">
        <f t="shared" si="2"/>
        <v>0</v>
      </c>
      <c r="J75" s="812"/>
      <c r="K75" s="813"/>
      <c r="L75" s="26">
        <f t="shared" si="1"/>
        <v>68</v>
      </c>
      <c r="M75" s="22"/>
      <c r="N75" s="198" t="s">
        <v>81</v>
      </c>
      <c r="O75" s="199"/>
      <c r="P75" s="198"/>
      <c r="Q75" s="199"/>
      <c r="R75" s="199"/>
      <c r="S75" s="200"/>
      <c r="T75" s="200"/>
      <c r="U75" s="201"/>
    </row>
    <row r="76" spans="1:21" ht="15.75" thickBot="1" x14ac:dyDescent="0.3">
      <c r="A76" s="19"/>
      <c r="B76" s="65" t="s">
        <v>82</v>
      </c>
      <c r="C76" s="101"/>
      <c r="D76" s="139"/>
      <c r="E76" s="101"/>
      <c r="F76" s="511"/>
      <c r="G76" s="139"/>
      <c r="H76" s="140"/>
      <c r="I76" s="79"/>
      <c r="J76" s="141"/>
      <c r="K76" s="79"/>
      <c r="L76" s="26">
        <f t="shared" si="1"/>
        <v>69</v>
      </c>
      <c r="M76" s="22"/>
      <c r="N76" s="202" t="s">
        <v>81</v>
      </c>
      <c r="O76" s="203"/>
      <c r="P76" s="204"/>
      <c r="Q76" s="205"/>
      <c r="R76" s="205"/>
      <c r="S76" s="205"/>
      <c r="T76" s="206"/>
      <c r="U76" s="195"/>
    </row>
    <row r="77" spans="1:21" x14ac:dyDescent="0.25">
      <c r="A77" s="19"/>
      <c r="B77" s="48" t="s">
        <v>466</v>
      </c>
      <c r="C77" s="49"/>
      <c r="D77" s="49"/>
      <c r="E77" s="49"/>
      <c r="F77" s="500"/>
      <c r="G77" s="49"/>
      <c r="H77" s="516">
        <v>290</v>
      </c>
      <c r="I77" s="795">
        <f>CalcYear!C52</f>
        <v>0</v>
      </c>
      <c r="J77" s="796"/>
      <c r="K77" s="797"/>
      <c r="L77" s="26">
        <f t="shared" si="1"/>
        <v>70</v>
      </c>
      <c r="M77" s="22"/>
      <c r="N77" s="207" t="s">
        <v>83</v>
      </c>
      <c r="O77" s="16"/>
      <c r="P77" s="16" t="s">
        <v>84</v>
      </c>
      <c r="Q77" s="847">
        <f>I64-U36</f>
        <v>0</v>
      </c>
      <c r="R77" s="847"/>
      <c r="S77" s="847"/>
      <c r="T77" s="208"/>
      <c r="U77" s="195"/>
    </row>
    <row r="78" spans="1:21" x14ac:dyDescent="0.25">
      <c r="A78" s="19"/>
      <c r="B78" s="48" t="s">
        <v>467</v>
      </c>
      <c r="C78" s="67"/>
      <c r="D78" s="49"/>
      <c r="E78" s="49"/>
      <c r="F78" s="500"/>
      <c r="G78" s="49"/>
      <c r="H78" s="517">
        <v>291</v>
      </c>
      <c r="I78" s="795">
        <f>CalcYear!C53</f>
        <v>0</v>
      </c>
      <c r="J78" s="796"/>
      <c r="K78" s="797"/>
      <c r="L78" s="26">
        <f t="shared" si="1"/>
        <v>71</v>
      </c>
      <c r="M78" s="22"/>
      <c r="N78" s="491" t="s">
        <v>85</v>
      </c>
      <c r="O78" s="209"/>
      <c r="P78" s="209"/>
      <c r="Q78" s="210"/>
      <c r="R78" s="211"/>
      <c r="S78" s="211"/>
      <c r="T78" s="212"/>
      <c r="U78" s="195"/>
    </row>
    <row r="79" spans="1:21" ht="15.75" thickBot="1" x14ac:dyDescent="0.3">
      <c r="A79" s="19"/>
      <c r="B79" s="142" t="s">
        <v>468</v>
      </c>
      <c r="C79" s="49"/>
      <c r="D79" s="49"/>
      <c r="E79" s="49"/>
      <c r="F79" s="500"/>
      <c r="G79" s="49"/>
      <c r="H79" s="517">
        <v>293</v>
      </c>
      <c r="I79" s="795">
        <f>CalcYear!C54</f>
        <v>0</v>
      </c>
      <c r="J79" s="796"/>
      <c r="K79" s="797"/>
      <c r="L79" s="26">
        <f t="shared" si="1"/>
        <v>72</v>
      </c>
      <c r="M79" s="22"/>
      <c r="N79" s="213" t="s">
        <v>86</v>
      </c>
      <c r="O79" s="214"/>
      <c r="P79" s="215" t="s">
        <v>84</v>
      </c>
      <c r="Q79" s="854">
        <f>I64 + I30 + I36 + I47 + I48 - U36</f>
        <v>0</v>
      </c>
      <c r="R79" s="854"/>
      <c r="S79" s="854"/>
      <c r="T79" s="216"/>
      <c r="U79" s="217"/>
    </row>
    <row r="80" spans="1:21" x14ac:dyDescent="0.25">
      <c r="A80" s="19"/>
      <c r="B80" s="134" t="s">
        <v>469</v>
      </c>
      <c r="C80" s="47"/>
      <c r="D80" s="49"/>
      <c r="E80" s="49"/>
      <c r="F80" s="500"/>
      <c r="G80" s="49"/>
      <c r="H80" s="517">
        <v>294</v>
      </c>
      <c r="I80" s="795">
        <f>CalcYear!C55</f>
        <v>0</v>
      </c>
      <c r="J80" s="796"/>
      <c r="K80" s="797"/>
      <c r="L80" s="26">
        <f t="shared" si="1"/>
        <v>73</v>
      </c>
      <c r="M80" s="22"/>
      <c r="N80" s="22"/>
      <c r="O80" s="22"/>
      <c r="P80" s="22"/>
      <c r="Q80" s="22"/>
      <c r="R80" s="22"/>
      <c r="S80" s="22"/>
      <c r="T80" s="23"/>
      <c r="U80" s="20"/>
    </row>
    <row r="81" spans="1:21" x14ac:dyDescent="0.25">
      <c r="A81" s="19"/>
      <c r="B81" s="84" t="s">
        <v>470</v>
      </c>
      <c r="C81" s="49"/>
      <c r="D81" s="41"/>
      <c r="E81" s="41"/>
      <c r="F81" s="496"/>
      <c r="G81" s="41"/>
      <c r="H81" s="515">
        <v>296</v>
      </c>
      <c r="I81" s="795">
        <f>CalcYear!C56</f>
        <v>0</v>
      </c>
      <c r="J81" s="796"/>
      <c r="K81" s="797"/>
      <c r="L81" s="26">
        <f t="shared" si="1"/>
        <v>74</v>
      </c>
      <c r="M81" s="22"/>
      <c r="N81" s="22"/>
      <c r="O81" s="22"/>
      <c r="P81" s="22"/>
      <c r="Q81" s="22"/>
      <c r="R81" s="22"/>
      <c r="S81" s="22"/>
      <c r="T81" s="23"/>
      <c r="U81" s="21"/>
    </row>
    <row r="82" spans="1:21" ht="15.75" thickBot="1" x14ac:dyDescent="0.3">
      <c r="A82" s="19"/>
      <c r="B82" s="86" t="s">
        <v>471</v>
      </c>
      <c r="C82" s="41"/>
      <c r="D82" s="47"/>
      <c r="E82" s="49"/>
      <c r="F82" s="500"/>
      <c r="G82" s="49"/>
      <c r="H82" s="531">
        <v>297</v>
      </c>
      <c r="I82" s="795">
        <f>CalcYear!C57</f>
        <v>0</v>
      </c>
      <c r="J82" s="796"/>
      <c r="K82" s="797"/>
      <c r="L82" s="26">
        <f t="shared" si="1"/>
        <v>75</v>
      </c>
      <c r="M82" s="22"/>
      <c r="N82" s="22"/>
      <c r="O82" s="22"/>
      <c r="P82" s="22"/>
      <c r="Q82" s="22"/>
      <c r="R82" s="22"/>
      <c r="S82" s="22"/>
      <c r="T82" s="23"/>
      <c r="U82" s="218"/>
    </row>
    <row r="83" spans="1:21" ht="15.75" thickBot="1" x14ac:dyDescent="0.3">
      <c r="A83" s="19"/>
      <c r="B83" s="81" t="s">
        <v>87</v>
      </c>
      <c r="C83" s="143"/>
      <c r="D83" s="143"/>
      <c r="E83" s="41"/>
      <c r="F83" s="500"/>
      <c r="G83" s="49"/>
      <c r="H83" s="532" t="s">
        <v>418</v>
      </c>
      <c r="I83" s="811">
        <f>SUM(I77:K82)</f>
        <v>0</v>
      </c>
      <c r="J83" s="812"/>
      <c r="K83" s="813"/>
      <c r="L83" s="26">
        <f t="shared" si="1"/>
        <v>76</v>
      </c>
      <c r="M83" s="22"/>
      <c r="N83" s="22"/>
      <c r="O83" s="22"/>
      <c r="P83" s="22"/>
      <c r="Q83" s="22"/>
      <c r="R83" s="22"/>
      <c r="S83" s="22"/>
      <c r="T83" s="22"/>
      <c r="U83" s="23"/>
    </row>
    <row r="84" spans="1:21" ht="15.75" thickBot="1" x14ac:dyDescent="0.3">
      <c r="A84" s="1"/>
      <c r="B84" s="144" t="s">
        <v>88</v>
      </c>
      <c r="C84" s="145"/>
      <c r="D84" s="145"/>
      <c r="E84" s="146"/>
      <c r="F84" s="512"/>
      <c r="G84" s="145"/>
      <c r="H84" s="533" t="s">
        <v>419</v>
      </c>
      <c r="I84" s="811">
        <f>SUM(I64,I75,I83)</f>
        <v>0</v>
      </c>
      <c r="J84" s="812"/>
      <c r="K84" s="813"/>
      <c r="L84" s="26">
        <f t="shared" si="1"/>
        <v>77</v>
      </c>
      <c r="M84" s="219"/>
      <c r="N84" s="22"/>
      <c r="O84" s="22"/>
      <c r="P84" s="22"/>
      <c r="Q84" s="22"/>
      <c r="R84" s="22"/>
      <c r="S84" s="22"/>
      <c r="T84" s="23"/>
      <c r="U84" s="23">
        <v>2010</v>
      </c>
    </row>
  </sheetData>
  <sheetProtection insertHyperlinks="0" selectLockedCells="1"/>
  <mergeCells count="123">
    <mergeCell ref="I83:K83"/>
    <mergeCell ref="I84:K84"/>
    <mergeCell ref="I36:K36"/>
    <mergeCell ref="I30:K30"/>
    <mergeCell ref="I47:K47"/>
    <mergeCell ref="I48:K48"/>
    <mergeCell ref="I78:K78"/>
    <mergeCell ref="I79:K79"/>
    <mergeCell ref="Q79:S79"/>
    <mergeCell ref="I80:K80"/>
    <mergeCell ref="I81:K81"/>
    <mergeCell ref="I82:K82"/>
    <mergeCell ref="I68:K68"/>
    <mergeCell ref="R68:T68"/>
    <mergeCell ref="I61:K61"/>
    <mergeCell ref="R61:T61"/>
    <mergeCell ref="I62:K62"/>
    <mergeCell ref="R62:T62"/>
    <mergeCell ref="I63:K63"/>
    <mergeCell ref="R63:T63"/>
    <mergeCell ref="R57:T57"/>
    <mergeCell ref="R58:T58"/>
    <mergeCell ref="I59:K59"/>
    <mergeCell ref="R59:T59"/>
    <mergeCell ref="F74:H74"/>
    <mergeCell ref="I74:K74"/>
    <mergeCell ref="F75:H75"/>
    <mergeCell ref="I75:K75"/>
    <mergeCell ref="I77:K77"/>
    <mergeCell ref="Q77:S77"/>
    <mergeCell ref="F71:H71"/>
    <mergeCell ref="I71:K71"/>
    <mergeCell ref="F72:H72"/>
    <mergeCell ref="I72:K72"/>
    <mergeCell ref="F73:H73"/>
    <mergeCell ref="I73:K73"/>
    <mergeCell ref="F69:H69"/>
    <mergeCell ref="I69:K69"/>
    <mergeCell ref="R69:T69"/>
    <mergeCell ref="F70:H70"/>
    <mergeCell ref="I70:K70"/>
    <mergeCell ref="I64:K64"/>
    <mergeCell ref="R64:T64"/>
    <mergeCell ref="R65:T65"/>
    <mergeCell ref="R66:T66"/>
    <mergeCell ref="F67:H67"/>
    <mergeCell ref="I67:K67"/>
    <mergeCell ref="R67:T67"/>
    <mergeCell ref="I60:K60"/>
    <mergeCell ref="R60:T60"/>
    <mergeCell ref="I52:K52"/>
    <mergeCell ref="I53:K53"/>
    <mergeCell ref="I54:K54"/>
    <mergeCell ref="I55:K55"/>
    <mergeCell ref="I56:K56"/>
    <mergeCell ref="R56:T56"/>
    <mergeCell ref="I44:K44"/>
    <mergeCell ref="I45:K45"/>
    <mergeCell ref="I46:K46"/>
    <mergeCell ref="I49:K49"/>
    <mergeCell ref="I50:K50"/>
    <mergeCell ref="I51:K51"/>
    <mergeCell ref="G37:H37"/>
    <mergeCell ref="I37:K37"/>
    <mergeCell ref="I40:K40"/>
    <mergeCell ref="I41:K41"/>
    <mergeCell ref="I42:K42"/>
    <mergeCell ref="I43:K43"/>
    <mergeCell ref="D34:E34"/>
    <mergeCell ref="G34:H34"/>
    <mergeCell ref="I34:K34"/>
    <mergeCell ref="D35:E35"/>
    <mergeCell ref="G35:H35"/>
    <mergeCell ref="I35:K35"/>
    <mergeCell ref="G31:H31"/>
    <mergeCell ref="I31:K31"/>
    <mergeCell ref="G32:H32"/>
    <mergeCell ref="D33:E33"/>
    <mergeCell ref="G33:H33"/>
    <mergeCell ref="I33:K33"/>
    <mergeCell ref="D28:E28"/>
    <mergeCell ref="G28:H28"/>
    <mergeCell ref="I28:K28"/>
    <mergeCell ref="D29:E29"/>
    <mergeCell ref="G29:H29"/>
    <mergeCell ref="I29:K29"/>
    <mergeCell ref="I22:K22"/>
    <mergeCell ref="G23:H23"/>
    <mergeCell ref="I23:K23"/>
    <mergeCell ref="D26:E26"/>
    <mergeCell ref="G26:H26"/>
    <mergeCell ref="D27:E27"/>
    <mergeCell ref="G27:H27"/>
    <mergeCell ref="I27:K27"/>
    <mergeCell ref="G19:H19"/>
    <mergeCell ref="I19:K19"/>
    <mergeCell ref="G20:H20"/>
    <mergeCell ref="I20:K20"/>
    <mergeCell ref="G21:H21"/>
    <mergeCell ref="I21:K21"/>
    <mergeCell ref="I13:K13"/>
    <mergeCell ref="I14:K14"/>
    <mergeCell ref="G16:H16"/>
    <mergeCell ref="G17:H17"/>
    <mergeCell ref="I17:K17"/>
    <mergeCell ref="G18:H18"/>
    <mergeCell ref="I18:K18"/>
    <mergeCell ref="B7:H7"/>
    <mergeCell ref="I7:K7"/>
    <mergeCell ref="B1:D1"/>
    <mergeCell ref="M7:T7"/>
    <mergeCell ref="I10:K10"/>
    <mergeCell ref="I11:K11"/>
    <mergeCell ref="I12:K12"/>
    <mergeCell ref="D2:T2"/>
    <mergeCell ref="B4:H4"/>
    <mergeCell ref="I4:L4"/>
    <mergeCell ref="M4:P4"/>
    <mergeCell ref="Q4:U4"/>
    <mergeCell ref="B5:H5"/>
    <mergeCell ref="I5:L5"/>
    <mergeCell ref="M5:P5"/>
    <mergeCell ref="Q5:U5"/>
  </mergeCells>
  <dataValidations count="1">
    <dataValidation type="whole" allowBlank="1" showInputMessage="1" showErrorMessage="1" errorTitle="Error Message" error="Please insert only numbers within this cell - Spaces are not allowed." sqref="G32:H32" xr:uid="{00000000-0002-0000-0100-000000000000}">
      <formula1>-10000000000</formula1>
      <formula2>10000000000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Z83"/>
  <sheetViews>
    <sheetView workbookViewId="0">
      <selection activeCell="B2" sqref="B2"/>
    </sheetView>
  </sheetViews>
  <sheetFormatPr defaultRowHeight="15" x14ac:dyDescent="0.25"/>
  <cols>
    <col min="1" max="1" width="2.7109375" customWidth="1"/>
    <col min="2" max="2" width="2.42578125" customWidth="1"/>
    <col min="3" max="3" width="36.7109375" customWidth="1"/>
    <col min="4" max="4" width="3.7109375" customWidth="1"/>
    <col min="5" max="5" width="1.140625" customWidth="1"/>
    <col min="6" max="7" width="6.7109375" customWidth="1"/>
    <col min="8" max="8" width="1.140625" customWidth="1"/>
    <col min="9" max="9" width="8.7109375" customWidth="1"/>
    <col min="10" max="10" width="1.140625" customWidth="1"/>
    <col min="11" max="12" width="6.7109375" customWidth="1"/>
    <col min="13" max="13" width="1.140625" customWidth="1"/>
    <col min="14" max="15" width="4.5703125" customWidth="1"/>
    <col min="16" max="35" width="1.140625" customWidth="1"/>
    <col min="36" max="40" width="1.5703125" customWidth="1"/>
    <col min="41" max="75" width="1.140625" customWidth="1"/>
    <col min="76" max="76" width="3.42578125" customWidth="1"/>
  </cols>
  <sheetData>
    <row r="1" spans="1:78" ht="15.75" x14ac:dyDescent="0.25">
      <c r="A1" s="1"/>
      <c r="B1" s="234" t="s">
        <v>1186</v>
      </c>
      <c r="C1" s="1"/>
      <c r="D1" s="220"/>
      <c r="E1" s="220"/>
      <c r="F1" s="1"/>
      <c r="G1" s="1"/>
      <c r="H1" s="1"/>
      <c r="I1" s="235"/>
      <c r="J1" s="235"/>
      <c r="K1" s="221"/>
      <c r="L1" s="236"/>
      <c r="M1" s="236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 t="s">
        <v>6</v>
      </c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8"/>
      <c r="BX1" s="235"/>
      <c r="BZ1" s="562" t="s">
        <v>1149</v>
      </c>
    </row>
    <row r="2" spans="1:78" x14ac:dyDescent="0.25">
      <c r="A2" s="1"/>
      <c r="B2" s="239" t="s">
        <v>0</v>
      </c>
      <c r="C2" s="1"/>
      <c r="D2" s="856" t="s">
        <v>90</v>
      </c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856"/>
      <c r="Q2" s="856"/>
      <c r="R2" s="856"/>
      <c r="S2" s="856"/>
      <c r="T2" s="856"/>
      <c r="U2" s="856"/>
      <c r="V2" s="856"/>
      <c r="W2" s="856"/>
      <c r="X2" s="856"/>
      <c r="Y2" s="856"/>
      <c r="Z2" s="856"/>
      <c r="AA2" s="856"/>
      <c r="AB2" s="856"/>
      <c r="AC2" s="856"/>
      <c r="AD2" s="856"/>
      <c r="AE2" s="856"/>
      <c r="AF2" s="856"/>
      <c r="AG2" s="856"/>
      <c r="AH2" s="856"/>
      <c r="AI2" s="856"/>
      <c r="AJ2" s="856"/>
      <c r="AK2" s="856"/>
      <c r="AL2" s="856"/>
      <c r="AM2" s="856"/>
      <c r="AN2" s="856"/>
      <c r="AO2" s="856"/>
      <c r="AP2" s="856"/>
      <c r="AQ2" s="856"/>
      <c r="AR2" s="856"/>
      <c r="AS2" s="856"/>
      <c r="AT2" s="856"/>
      <c r="AU2" s="856"/>
      <c r="AV2" s="856"/>
      <c r="AW2" s="856"/>
      <c r="AX2" s="856"/>
      <c r="AY2" s="856"/>
      <c r="AZ2" s="856"/>
      <c r="BA2" s="856"/>
      <c r="BB2" s="856"/>
      <c r="BC2" s="856"/>
      <c r="BD2" s="856"/>
      <c r="BE2" s="856"/>
      <c r="BF2" s="856"/>
      <c r="BG2" s="856"/>
      <c r="BH2" s="856"/>
      <c r="BI2" s="856"/>
      <c r="BJ2" s="856"/>
      <c r="BK2" s="856"/>
      <c r="BL2" s="856"/>
      <c r="BM2" s="856"/>
      <c r="BN2" s="856"/>
      <c r="BO2" s="856"/>
      <c r="BP2" s="856"/>
      <c r="BQ2" s="856"/>
      <c r="BR2" s="856"/>
      <c r="BS2" s="856"/>
      <c r="BT2" s="238"/>
      <c r="BU2" s="238"/>
      <c r="BV2" s="238"/>
      <c r="BW2" s="238"/>
      <c r="BX2" s="456" t="s">
        <v>196</v>
      </c>
    </row>
    <row r="3" spans="1:78" x14ac:dyDescent="0.25">
      <c r="A3" s="1" t="s">
        <v>6</v>
      </c>
      <c r="B3" s="240" t="s">
        <v>91</v>
      </c>
      <c r="C3" s="241"/>
      <c r="D3" s="240" t="s">
        <v>63</v>
      </c>
      <c r="E3" s="863" t="s">
        <v>92</v>
      </c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5" t="s">
        <v>93</v>
      </c>
      <c r="Q3" s="864"/>
      <c r="R3" s="864"/>
      <c r="S3" s="864"/>
      <c r="T3" s="864"/>
      <c r="U3" s="864"/>
      <c r="V3" s="864"/>
      <c r="W3" s="864"/>
      <c r="X3" s="864"/>
      <c r="Y3" s="864"/>
      <c r="Z3" s="864"/>
      <c r="AA3" s="864"/>
      <c r="AB3" s="864"/>
      <c r="AC3" s="864"/>
      <c r="AD3" s="864"/>
      <c r="AE3" s="864"/>
      <c r="AF3" s="864"/>
      <c r="AG3" s="864"/>
      <c r="AH3" s="864"/>
      <c r="AI3" s="864"/>
      <c r="AJ3" s="864"/>
      <c r="AK3" s="864"/>
      <c r="AL3" s="864"/>
      <c r="AM3" s="864"/>
      <c r="AN3" s="864"/>
      <c r="AO3" s="864"/>
      <c r="AP3" s="864"/>
      <c r="AQ3" s="864"/>
      <c r="AR3" s="864"/>
      <c r="AS3" s="866"/>
      <c r="AT3" s="864" t="s">
        <v>94</v>
      </c>
      <c r="AU3" s="864"/>
      <c r="AV3" s="864"/>
      <c r="AW3" s="864"/>
      <c r="AX3" s="864"/>
      <c r="AY3" s="864"/>
      <c r="AZ3" s="864"/>
      <c r="BA3" s="864"/>
      <c r="BB3" s="864"/>
      <c r="BC3" s="864"/>
      <c r="BD3" s="864"/>
      <c r="BE3" s="864"/>
      <c r="BF3" s="864"/>
      <c r="BG3" s="864"/>
      <c r="BH3" s="864"/>
      <c r="BI3" s="864"/>
      <c r="BJ3" s="864"/>
      <c r="BK3" s="864"/>
      <c r="BL3" s="864"/>
      <c r="BM3" s="864"/>
      <c r="BN3" s="864"/>
      <c r="BO3" s="864"/>
      <c r="BP3" s="864"/>
      <c r="BQ3" s="864"/>
      <c r="BR3" s="864"/>
      <c r="BS3" s="864"/>
      <c r="BT3" s="864"/>
      <c r="BU3" s="864"/>
      <c r="BV3" s="864"/>
      <c r="BW3" s="867"/>
      <c r="BX3" s="455" t="s">
        <v>91</v>
      </c>
    </row>
    <row r="4" spans="1:78" x14ac:dyDescent="0.25">
      <c r="A4" s="1"/>
      <c r="B4" s="242" t="s">
        <v>95</v>
      </c>
      <c r="C4" s="243"/>
      <c r="D4" s="242" t="s">
        <v>95</v>
      </c>
      <c r="E4" s="868" t="s">
        <v>96</v>
      </c>
      <c r="F4" s="869"/>
      <c r="G4" s="869"/>
      <c r="H4" s="870"/>
      <c r="I4" s="454" t="s">
        <v>97</v>
      </c>
      <c r="J4" s="868" t="s">
        <v>98</v>
      </c>
      <c r="K4" s="869"/>
      <c r="L4" s="869"/>
      <c r="M4" s="870"/>
      <c r="N4" s="855" t="s">
        <v>99</v>
      </c>
      <c r="O4" s="856"/>
      <c r="P4" s="871" t="s">
        <v>96</v>
      </c>
      <c r="Q4" s="856"/>
      <c r="R4" s="856"/>
      <c r="S4" s="856"/>
      <c r="T4" s="856"/>
      <c r="U4" s="856"/>
      <c r="V4" s="856"/>
      <c r="W4" s="856"/>
      <c r="X4" s="856"/>
      <c r="Y4" s="856"/>
      <c r="Z4" s="856"/>
      <c r="AA4" s="856"/>
      <c r="AB4" s="856"/>
      <c r="AC4" s="856"/>
      <c r="AD4" s="856"/>
      <c r="AE4" s="855" t="s">
        <v>98</v>
      </c>
      <c r="AF4" s="856"/>
      <c r="AG4" s="856"/>
      <c r="AH4" s="856"/>
      <c r="AI4" s="856"/>
      <c r="AJ4" s="856"/>
      <c r="AK4" s="856"/>
      <c r="AL4" s="856"/>
      <c r="AM4" s="856"/>
      <c r="AN4" s="856"/>
      <c r="AO4" s="856"/>
      <c r="AP4" s="856"/>
      <c r="AQ4" s="856"/>
      <c r="AR4" s="856"/>
      <c r="AS4" s="872"/>
      <c r="AT4" s="871" t="s">
        <v>96</v>
      </c>
      <c r="AU4" s="856"/>
      <c r="AV4" s="856"/>
      <c r="AW4" s="856"/>
      <c r="AX4" s="856"/>
      <c r="AY4" s="856"/>
      <c r="AZ4" s="856"/>
      <c r="BA4" s="856"/>
      <c r="BB4" s="856"/>
      <c r="BC4" s="856"/>
      <c r="BD4" s="856"/>
      <c r="BE4" s="856"/>
      <c r="BF4" s="856"/>
      <c r="BG4" s="856"/>
      <c r="BH4" s="856"/>
      <c r="BI4" s="855" t="s">
        <v>98</v>
      </c>
      <c r="BJ4" s="856"/>
      <c r="BK4" s="856"/>
      <c r="BL4" s="856"/>
      <c r="BM4" s="856"/>
      <c r="BN4" s="856"/>
      <c r="BO4" s="856"/>
      <c r="BP4" s="856"/>
      <c r="BQ4" s="856"/>
      <c r="BR4" s="856"/>
      <c r="BS4" s="856"/>
      <c r="BT4" s="856"/>
      <c r="BU4" s="856"/>
      <c r="BV4" s="856"/>
      <c r="BW4" s="857"/>
      <c r="BX4" s="454" t="s">
        <v>95</v>
      </c>
    </row>
    <row r="5" spans="1:78" x14ac:dyDescent="0.25">
      <c r="A5" s="1" t="s">
        <v>6</v>
      </c>
      <c r="B5" s="244">
        <v>1</v>
      </c>
      <c r="C5" s="407" t="s">
        <v>100</v>
      </c>
      <c r="D5" s="245"/>
      <c r="E5" s="574"/>
      <c r="F5" s="858">
        <f ca="1">SUM(Q5,AU5,'Page 3'!F5:H5,'Page 3'!P5:R5,'Page 3'!Z5:AB5)</f>
        <v>0</v>
      </c>
      <c r="G5" s="858"/>
      <c r="H5" s="575"/>
      <c r="I5" s="246"/>
      <c r="J5" s="598"/>
      <c r="K5" s="859">
        <f ca="1">SUM(AF5,BJ5,'Page 3'!K5:M5,'Page 3'!U5:W5,'Page 3'!AE5:AG5)</f>
        <v>0</v>
      </c>
      <c r="L5" s="859"/>
      <c r="M5" s="599"/>
      <c r="N5" s="246"/>
      <c r="O5" s="247"/>
      <c r="P5" s="248"/>
      <c r="Q5" s="860">
        <f ca="1">'Page 4'!F23</f>
        <v>0</v>
      </c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624"/>
      <c r="AE5" s="598"/>
      <c r="AF5" s="861">
        <f ca="1">'Page 4'!L23</f>
        <v>0</v>
      </c>
      <c r="AG5" s="861"/>
      <c r="AH5" s="861"/>
      <c r="AI5" s="861"/>
      <c r="AJ5" s="861"/>
      <c r="AK5" s="861"/>
      <c r="AL5" s="861"/>
      <c r="AM5" s="861"/>
      <c r="AN5" s="861"/>
      <c r="AO5" s="861"/>
      <c r="AP5" s="861"/>
      <c r="AQ5" s="861"/>
      <c r="AR5" s="861"/>
      <c r="AS5" s="625"/>
      <c r="AT5" s="626"/>
      <c r="AU5" s="862">
        <f ca="1">'Page 4'!F46</f>
        <v>0</v>
      </c>
      <c r="AV5" s="862"/>
      <c r="AW5" s="862"/>
      <c r="AX5" s="862"/>
      <c r="AY5" s="862"/>
      <c r="AZ5" s="862"/>
      <c r="BA5" s="862"/>
      <c r="BB5" s="862"/>
      <c r="BC5" s="862"/>
      <c r="BD5" s="862"/>
      <c r="BE5" s="862"/>
      <c r="BF5" s="862"/>
      <c r="BG5" s="862"/>
      <c r="BH5" s="624"/>
      <c r="BI5" s="598"/>
      <c r="BJ5" s="861">
        <f ca="1">'Page 4'!L46</f>
        <v>0</v>
      </c>
      <c r="BK5" s="861"/>
      <c r="BL5" s="861"/>
      <c r="BM5" s="861"/>
      <c r="BN5" s="861"/>
      <c r="BO5" s="861"/>
      <c r="BP5" s="861"/>
      <c r="BQ5" s="861"/>
      <c r="BR5" s="861"/>
      <c r="BS5" s="861"/>
      <c r="BT5" s="861"/>
      <c r="BU5" s="861"/>
      <c r="BV5" s="861"/>
      <c r="BW5" s="250"/>
      <c r="BX5" s="306">
        <v>1</v>
      </c>
    </row>
    <row r="6" spans="1:78" x14ac:dyDescent="0.25">
      <c r="A6" s="1"/>
      <c r="B6" s="244">
        <f t="shared" ref="B6:B69" si="0">B5+1</f>
        <v>2</v>
      </c>
      <c r="C6" s="407" t="s">
        <v>101</v>
      </c>
      <c r="D6" s="245"/>
      <c r="E6" s="574"/>
      <c r="F6" s="858">
        <f ca="1">SUM(Q6,AU6,'Page 3'!F6:H6,'Page 3'!P6:R6,'Page 3'!Z6:AB6)</f>
        <v>0</v>
      </c>
      <c r="G6" s="858"/>
      <c r="H6" s="575"/>
      <c r="I6" s="665"/>
      <c r="J6" s="598"/>
      <c r="K6" s="859">
        <f ca="1">SUM(AF6,BJ6,'Page 3'!K6:M6,'Page 3'!U6:W6,'Page 3'!AE6:AG6)</f>
        <v>0</v>
      </c>
      <c r="L6" s="859"/>
      <c r="M6" s="599"/>
      <c r="N6" s="880"/>
      <c r="O6" s="881"/>
      <c r="P6" s="248"/>
      <c r="Q6" s="860">
        <f ca="1">'Page 4'!H23</f>
        <v>0</v>
      </c>
      <c r="R6" s="860"/>
      <c r="S6" s="860"/>
      <c r="T6" s="860"/>
      <c r="U6" s="860"/>
      <c r="V6" s="860"/>
      <c r="W6" s="860"/>
      <c r="X6" s="860"/>
      <c r="Y6" s="860"/>
      <c r="Z6" s="860"/>
      <c r="AA6" s="860"/>
      <c r="AB6" s="860"/>
      <c r="AC6" s="860"/>
      <c r="AD6" s="624"/>
      <c r="AE6" s="598"/>
      <c r="AF6" s="861">
        <f ca="1">'Page 4'!N23</f>
        <v>0</v>
      </c>
      <c r="AG6" s="861"/>
      <c r="AH6" s="861"/>
      <c r="AI6" s="861"/>
      <c r="AJ6" s="861"/>
      <c r="AK6" s="861"/>
      <c r="AL6" s="861"/>
      <c r="AM6" s="861"/>
      <c r="AN6" s="861"/>
      <c r="AO6" s="861"/>
      <c r="AP6" s="861"/>
      <c r="AQ6" s="861"/>
      <c r="AR6" s="861"/>
      <c r="AS6" s="625"/>
      <c r="AT6" s="626"/>
      <c r="AU6" s="862">
        <f ca="1">'Page 4'!H46</f>
        <v>0</v>
      </c>
      <c r="AV6" s="862"/>
      <c r="AW6" s="862"/>
      <c r="AX6" s="862"/>
      <c r="AY6" s="862"/>
      <c r="AZ6" s="862"/>
      <c r="BA6" s="862"/>
      <c r="BB6" s="862"/>
      <c r="BC6" s="862"/>
      <c r="BD6" s="862"/>
      <c r="BE6" s="862"/>
      <c r="BF6" s="862"/>
      <c r="BG6" s="862"/>
      <c r="BH6" s="624"/>
      <c r="BI6" s="598"/>
      <c r="BJ6" s="861">
        <f ca="1">'Page 4'!N46</f>
        <v>0</v>
      </c>
      <c r="BK6" s="861"/>
      <c r="BL6" s="861"/>
      <c r="BM6" s="861"/>
      <c r="BN6" s="861"/>
      <c r="BO6" s="861"/>
      <c r="BP6" s="861"/>
      <c r="BQ6" s="861"/>
      <c r="BR6" s="861"/>
      <c r="BS6" s="861"/>
      <c r="BT6" s="861"/>
      <c r="BU6" s="861"/>
      <c r="BV6" s="861"/>
      <c r="BW6" s="250"/>
      <c r="BX6" s="306">
        <f t="shared" ref="BX6:BX69" si="1">BX5+1</f>
        <v>2</v>
      </c>
    </row>
    <row r="7" spans="1:78" x14ac:dyDescent="0.25">
      <c r="A7" s="1"/>
      <c r="B7" s="244">
        <f t="shared" si="0"/>
        <v>3</v>
      </c>
      <c r="C7" s="404" t="s">
        <v>102</v>
      </c>
      <c r="D7" s="251"/>
      <c r="E7" s="576"/>
      <c r="F7" s="577"/>
      <c r="G7" s="578"/>
      <c r="H7" s="578"/>
      <c r="I7" s="666"/>
      <c r="J7" s="600"/>
      <c r="K7" s="601"/>
      <c r="L7" s="601"/>
      <c r="M7" s="601"/>
      <c r="N7" s="666"/>
      <c r="O7" s="666"/>
      <c r="P7" s="253"/>
      <c r="Q7" s="627"/>
      <c r="R7" s="628"/>
      <c r="S7" s="628"/>
      <c r="T7" s="628"/>
      <c r="U7" s="628"/>
      <c r="V7" s="628"/>
      <c r="W7" s="628"/>
      <c r="X7" s="628"/>
      <c r="Y7" s="628"/>
      <c r="Z7" s="628"/>
      <c r="AA7" s="628"/>
      <c r="AB7" s="628"/>
      <c r="AC7" s="628"/>
      <c r="AD7" s="628"/>
      <c r="AE7" s="628"/>
      <c r="AF7" s="629"/>
      <c r="AG7" s="629"/>
      <c r="AH7" s="629"/>
      <c r="AI7" s="629"/>
      <c r="AJ7" s="629"/>
      <c r="AK7" s="629"/>
      <c r="AL7" s="629"/>
      <c r="AM7" s="629"/>
      <c r="AN7" s="629"/>
      <c r="AO7" s="629"/>
      <c r="AP7" s="629"/>
      <c r="AQ7" s="629"/>
      <c r="AR7" s="629"/>
      <c r="AS7" s="628"/>
      <c r="AT7" s="630"/>
      <c r="AU7" s="631"/>
      <c r="AV7" s="629"/>
      <c r="AW7" s="629"/>
      <c r="AX7" s="629"/>
      <c r="AY7" s="629"/>
      <c r="AZ7" s="629"/>
      <c r="BA7" s="629"/>
      <c r="BB7" s="629"/>
      <c r="BC7" s="629"/>
      <c r="BD7" s="629"/>
      <c r="BE7" s="629"/>
      <c r="BF7" s="629"/>
      <c r="BG7" s="629"/>
      <c r="BH7" s="629"/>
      <c r="BI7" s="629"/>
      <c r="BJ7" s="629"/>
      <c r="BK7" s="629"/>
      <c r="BL7" s="629"/>
      <c r="BM7" s="629"/>
      <c r="BN7" s="629"/>
      <c r="BO7" s="629"/>
      <c r="BP7" s="629"/>
      <c r="BQ7" s="629"/>
      <c r="BR7" s="629"/>
      <c r="BS7" s="629"/>
      <c r="BT7" s="629"/>
      <c r="BU7" s="629"/>
      <c r="BV7" s="629"/>
      <c r="BW7" s="254"/>
      <c r="BX7" s="306">
        <f t="shared" si="1"/>
        <v>3</v>
      </c>
    </row>
    <row r="8" spans="1:78" x14ac:dyDescent="0.25">
      <c r="A8" s="1"/>
      <c r="B8" s="244">
        <f t="shared" si="0"/>
        <v>4</v>
      </c>
      <c r="C8" s="405" t="s">
        <v>103</v>
      </c>
      <c r="D8" s="225">
        <v>11</v>
      </c>
      <c r="E8" s="579"/>
      <c r="F8" s="873">
        <f>SUM(Q8,AU8,'Page 3'!F8:H8,'Page 3'!P8:R8,'Page 3'!Z8:AB8)</f>
        <v>0</v>
      </c>
      <c r="G8" s="873"/>
      <c r="H8" s="580"/>
      <c r="I8" s="667" t="str">
        <f ca="1">IF(ISERROR(F8/$F$6*100),"",IF((F8/$F$6*100)=0,"",(F8/$F$6*100)))</f>
        <v/>
      </c>
      <c r="J8" s="602"/>
      <c r="K8" s="874">
        <f>SUM(AF8,BJ8,'Page 3'!K8:M8,'Page 3'!U8:W8,'Page 3'!AE8:AG8)</f>
        <v>0</v>
      </c>
      <c r="L8" s="874"/>
      <c r="M8" s="603"/>
      <c r="N8" s="875" t="str">
        <f ca="1">IF(ISERROR(K8/$K$6*100),"",IF((K8/$K$6*100)=0,"",(K8/$K$6*100)))</f>
        <v/>
      </c>
      <c r="O8" s="876" t="str">
        <f t="shared" ref="O8:O14" ca="1" si="2">IF(ISERROR(L8/$F$6*100),"",(L8/$F$6*100))</f>
        <v/>
      </c>
      <c r="P8" s="255"/>
      <c r="Q8" s="877">
        <f>CalcMonth!C2</f>
        <v>0</v>
      </c>
      <c r="R8" s="877"/>
      <c r="S8" s="877"/>
      <c r="T8" s="877"/>
      <c r="U8" s="877"/>
      <c r="V8" s="877"/>
      <c r="W8" s="877"/>
      <c r="X8" s="877"/>
      <c r="Y8" s="877"/>
      <c r="Z8" s="877"/>
      <c r="AA8" s="877"/>
      <c r="AB8" s="877"/>
      <c r="AC8" s="877"/>
      <c r="AD8" s="632"/>
      <c r="AE8" s="602"/>
      <c r="AF8" s="878">
        <f>CalcYear!C92</f>
        <v>0</v>
      </c>
      <c r="AG8" s="878"/>
      <c r="AH8" s="878"/>
      <c r="AI8" s="878"/>
      <c r="AJ8" s="878"/>
      <c r="AK8" s="878"/>
      <c r="AL8" s="878"/>
      <c r="AM8" s="878"/>
      <c r="AN8" s="878"/>
      <c r="AO8" s="878"/>
      <c r="AP8" s="878"/>
      <c r="AQ8" s="878"/>
      <c r="AR8" s="878"/>
      <c r="AS8" s="633"/>
      <c r="AT8" s="634"/>
      <c r="AU8" s="879">
        <f>CalcMonth!C46</f>
        <v>0</v>
      </c>
      <c r="AV8" s="879"/>
      <c r="AW8" s="879"/>
      <c r="AX8" s="879"/>
      <c r="AY8" s="879"/>
      <c r="AZ8" s="879"/>
      <c r="BA8" s="879"/>
      <c r="BB8" s="879"/>
      <c r="BC8" s="879"/>
      <c r="BD8" s="879"/>
      <c r="BE8" s="879"/>
      <c r="BF8" s="879"/>
      <c r="BG8" s="879"/>
      <c r="BH8" s="632"/>
      <c r="BI8" s="602"/>
      <c r="BJ8" s="878">
        <f>CalcYear!C136</f>
        <v>0</v>
      </c>
      <c r="BK8" s="878"/>
      <c r="BL8" s="878"/>
      <c r="BM8" s="878"/>
      <c r="BN8" s="878"/>
      <c r="BO8" s="878"/>
      <c r="BP8" s="878"/>
      <c r="BQ8" s="878"/>
      <c r="BR8" s="878"/>
      <c r="BS8" s="878"/>
      <c r="BT8" s="878"/>
      <c r="BU8" s="878"/>
      <c r="BV8" s="878"/>
      <c r="BW8" s="256"/>
      <c r="BX8" s="306">
        <f t="shared" si="1"/>
        <v>4</v>
      </c>
    </row>
    <row r="9" spans="1:78" x14ac:dyDescent="0.25">
      <c r="A9" s="1"/>
      <c r="B9" s="244">
        <f t="shared" si="0"/>
        <v>5</v>
      </c>
      <c r="C9" s="403" t="s">
        <v>104</v>
      </c>
      <c r="D9" s="227">
        <v>12</v>
      </c>
      <c r="E9" s="579"/>
      <c r="F9" s="873">
        <f>SUM(Q9,AU9,'Page 3'!F9:H9,'Page 3'!P9:R9,'Page 3'!Z9:AB9)</f>
        <v>0</v>
      </c>
      <c r="G9" s="873"/>
      <c r="H9" s="580"/>
      <c r="I9" s="667" t="str">
        <f ca="1">IF(ISERROR(F9/$F$6*100),"",IF((F9/$F$6*100)=0,"",(F9/$F$6*100)))</f>
        <v/>
      </c>
      <c r="J9" s="602"/>
      <c r="K9" s="874">
        <f>SUM(AF9,BJ9,'Page 3'!K9:M9,'Page 3'!U9:W9,'Page 3'!AE9:AG9)</f>
        <v>0</v>
      </c>
      <c r="L9" s="874"/>
      <c r="M9" s="603"/>
      <c r="N9" s="875" t="str">
        <f ca="1">IF(ISERROR(K9/$K$6*100),"",IF((K9/$K$6*100)=0,"",(K9/$K$6*100)))</f>
        <v/>
      </c>
      <c r="O9" s="876" t="str">
        <f t="shared" ca="1" si="2"/>
        <v/>
      </c>
      <c r="P9" s="255"/>
      <c r="Q9" s="877">
        <f>CalcMonth!C3</f>
        <v>0</v>
      </c>
      <c r="R9" s="877"/>
      <c r="S9" s="877"/>
      <c r="T9" s="877"/>
      <c r="U9" s="877"/>
      <c r="V9" s="877"/>
      <c r="W9" s="877"/>
      <c r="X9" s="877"/>
      <c r="Y9" s="877"/>
      <c r="Z9" s="877"/>
      <c r="AA9" s="877"/>
      <c r="AB9" s="877"/>
      <c r="AC9" s="877"/>
      <c r="AD9" s="632"/>
      <c r="AE9" s="602"/>
      <c r="AF9" s="878">
        <f>CalcYear!C93</f>
        <v>0</v>
      </c>
      <c r="AG9" s="878"/>
      <c r="AH9" s="878"/>
      <c r="AI9" s="878"/>
      <c r="AJ9" s="878"/>
      <c r="AK9" s="878"/>
      <c r="AL9" s="878"/>
      <c r="AM9" s="878"/>
      <c r="AN9" s="878"/>
      <c r="AO9" s="878"/>
      <c r="AP9" s="878"/>
      <c r="AQ9" s="878"/>
      <c r="AR9" s="878"/>
      <c r="AS9" s="633"/>
      <c r="AT9" s="634"/>
      <c r="AU9" s="879">
        <f>CalcMonth!C47</f>
        <v>0</v>
      </c>
      <c r="AV9" s="879"/>
      <c r="AW9" s="879"/>
      <c r="AX9" s="879"/>
      <c r="AY9" s="879"/>
      <c r="AZ9" s="879"/>
      <c r="BA9" s="879"/>
      <c r="BB9" s="879"/>
      <c r="BC9" s="879"/>
      <c r="BD9" s="879"/>
      <c r="BE9" s="879"/>
      <c r="BF9" s="879"/>
      <c r="BG9" s="879"/>
      <c r="BH9" s="632"/>
      <c r="BI9" s="602"/>
      <c r="BJ9" s="878">
        <f>CalcYear!C137</f>
        <v>0</v>
      </c>
      <c r="BK9" s="878"/>
      <c r="BL9" s="878"/>
      <c r="BM9" s="878"/>
      <c r="BN9" s="878"/>
      <c r="BO9" s="878"/>
      <c r="BP9" s="878"/>
      <c r="BQ9" s="878"/>
      <c r="BR9" s="878"/>
      <c r="BS9" s="878"/>
      <c r="BT9" s="878"/>
      <c r="BU9" s="878"/>
      <c r="BV9" s="878"/>
      <c r="BW9" s="256"/>
      <c r="BX9" s="306">
        <f t="shared" si="1"/>
        <v>5</v>
      </c>
    </row>
    <row r="10" spans="1:78" x14ac:dyDescent="0.25">
      <c r="A10" s="1"/>
      <c r="B10" s="244">
        <f t="shared" si="0"/>
        <v>6</v>
      </c>
      <c r="C10" s="403" t="s">
        <v>105</v>
      </c>
      <c r="D10" s="227">
        <v>13</v>
      </c>
      <c r="E10" s="579"/>
      <c r="F10" s="873">
        <f>SUM(Q10,AU10,'Page 3'!F10:H10,'Page 3'!P10:R10,'Page 3'!Z10:AB10)</f>
        <v>0</v>
      </c>
      <c r="G10" s="873"/>
      <c r="H10" s="580"/>
      <c r="I10" s="667" t="str">
        <f ca="1">IF(ISERROR(F10/$F$6*100),"",IF((F10/$F$6*100)=0,"",(F10/$F$6*100)))</f>
        <v/>
      </c>
      <c r="J10" s="602"/>
      <c r="K10" s="874">
        <f>SUM(AF10,BJ10,'Page 3'!K10:M10,'Page 3'!U10:W10,'Page 3'!AE10:AG10)</f>
        <v>0</v>
      </c>
      <c r="L10" s="874"/>
      <c r="M10" s="603"/>
      <c r="N10" s="875" t="str">
        <f ca="1">IF(ISERROR(K10/$K$6*100),"",IF((K10/$K$6*100)=0,"",(K10/$K$6*100)))</f>
        <v/>
      </c>
      <c r="O10" s="876" t="str">
        <f t="shared" ca="1" si="2"/>
        <v/>
      </c>
      <c r="P10" s="255"/>
      <c r="Q10" s="877">
        <f>CalcMonth!C4</f>
        <v>0</v>
      </c>
      <c r="R10" s="877"/>
      <c r="S10" s="877"/>
      <c r="T10" s="877"/>
      <c r="U10" s="877"/>
      <c r="V10" s="877"/>
      <c r="W10" s="877"/>
      <c r="X10" s="877"/>
      <c r="Y10" s="877"/>
      <c r="Z10" s="877"/>
      <c r="AA10" s="877"/>
      <c r="AB10" s="877"/>
      <c r="AC10" s="877"/>
      <c r="AD10" s="632"/>
      <c r="AE10" s="602"/>
      <c r="AF10" s="878">
        <f>CalcYear!C94</f>
        <v>0</v>
      </c>
      <c r="AG10" s="878"/>
      <c r="AH10" s="878"/>
      <c r="AI10" s="878"/>
      <c r="AJ10" s="878"/>
      <c r="AK10" s="878"/>
      <c r="AL10" s="878"/>
      <c r="AM10" s="878"/>
      <c r="AN10" s="878"/>
      <c r="AO10" s="878"/>
      <c r="AP10" s="878"/>
      <c r="AQ10" s="878"/>
      <c r="AR10" s="878"/>
      <c r="AS10" s="633"/>
      <c r="AT10" s="634"/>
      <c r="AU10" s="879">
        <f>CalcMonth!C48</f>
        <v>0</v>
      </c>
      <c r="AV10" s="879"/>
      <c r="AW10" s="879"/>
      <c r="AX10" s="879"/>
      <c r="AY10" s="879"/>
      <c r="AZ10" s="879"/>
      <c r="BA10" s="879"/>
      <c r="BB10" s="879"/>
      <c r="BC10" s="879"/>
      <c r="BD10" s="879"/>
      <c r="BE10" s="879"/>
      <c r="BF10" s="879"/>
      <c r="BG10" s="879"/>
      <c r="BH10" s="632"/>
      <c r="BI10" s="602"/>
      <c r="BJ10" s="878">
        <f>CalcYear!C138</f>
        <v>0</v>
      </c>
      <c r="BK10" s="878"/>
      <c r="BL10" s="878"/>
      <c r="BM10" s="878"/>
      <c r="BN10" s="878"/>
      <c r="BO10" s="878"/>
      <c r="BP10" s="878"/>
      <c r="BQ10" s="878"/>
      <c r="BR10" s="878"/>
      <c r="BS10" s="878"/>
      <c r="BT10" s="878"/>
      <c r="BU10" s="878"/>
      <c r="BV10" s="878"/>
      <c r="BW10" s="256"/>
      <c r="BX10" s="306">
        <f t="shared" si="1"/>
        <v>6</v>
      </c>
    </row>
    <row r="11" spans="1:78" x14ac:dyDescent="0.25">
      <c r="A11" s="1"/>
      <c r="B11" s="244">
        <f t="shared" si="0"/>
        <v>7</v>
      </c>
      <c r="C11" s="403" t="s">
        <v>106</v>
      </c>
      <c r="D11" s="227">
        <v>16</v>
      </c>
      <c r="E11" s="579"/>
      <c r="F11" s="873">
        <f>SUM(Q11,AU11,'Page 3'!F11:H11,'Page 3'!P11:R11,'Page 3'!Z11:AB11)</f>
        <v>0</v>
      </c>
      <c r="G11" s="873"/>
      <c r="H11" s="580"/>
      <c r="I11" s="667" t="str">
        <f ca="1">IF(ISERROR(F11/$F$6*100),"",IF((F11/$F$6*100)=0,"",(F11/$F$6*100)))</f>
        <v/>
      </c>
      <c r="J11" s="602"/>
      <c r="K11" s="874">
        <f>SUM(AF11,BJ11,'Page 3'!K11:M11,'Page 3'!U11:W11,'Page 3'!AE11:AG11)</f>
        <v>0</v>
      </c>
      <c r="L11" s="874"/>
      <c r="M11" s="603"/>
      <c r="N11" s="875" t="str">
        <f ca="1">IF(ISERROR(K11/$K$6*100),"",IF((K11/$K$6*100)=0,"",(K11/$K$6*100)))</f>
        <v/>
      </c>
      <c r="O11" s="876" t="str">
        <f t="shared" ca="1" si="2"/>
        <v/>
      </c>
      <c r="P11" s="255"/>
      <c r="Q11" s="877">
        <f>CalcMonth!C5</f>
        <v>0</v>
      </c>
      <c r="R11" s="877"/>
      <c r="S11" s="877"/>
      <c r="T11" s="877"/>
      <c r="U11" s="877"/>
      <c r="V11" s="877"/>
      <c r="W11" s="877"/>
      <c r="X11" s="877"/>
      <c r="Y11" s="877"/>
      <c r="Z11" s="877"/>
      <c r="AA11" s="877"/>
      <c r="AB11" s="877"/>
      <c r="AC11" s="877"/>
      <c r="AD11" s="632"/>
      <c r="AE11" s="602"/>
      <c r="AF11" s="878">
        <f>CalcYear!C95</f>
        <v>0</v>
      </c>
      <c r="AG11" s="878"/>
      <c r="AH11" s="878"/>
      <c r="AI11" s="878"/>
      <c r="AJ11" s="878"/>
      <c r="AK11" s="878"/>
      <c r="AL11" s="878"/>
      <c r="AM11" s="878"/>
      <c r="AN11" s="878"/>
      <c r="AO11" s="878"/>
      <c r="AP11" s="878"/>
      <c r="AQ11" s="878"/>
      <c r="AR11" s="878"/>
      <c r="AS11" s="633"/>
      <c r="AT11" s="634"/>
      <c r="AU11" s="879">
        <f>CalcMonth!C49</f>
        <v>0</v>
      </c>
      <c r="AV11" s="879"/>
      <c r="AW11" s="879"/>
      <c r="AX11" s="879"/>
      <c r="AY11" s="879"/>
      <c r="AZ11" s="879"/>
      <c r="BA11" s="879"/>
      <c r="BB11" s="879"/>
      <c r="BC11" s="879"/>
      <c r="BD11" s="879"/>
      <c r="BE11" s="879"/>
      <c r="BF11" s="879"/>
      <c r="BG11" s="879"/>
      <c r="BH11" s="632"/>
      <c r="BI11" s="602"/>
      <c r="BJ11" s="878">
        <f>CalcYear!C139</f>
        <v>0</v>
      </c>
      <c r="BK11" s="878"/>
      <c r="BL11" s="878"/>
      <c r="BM11" s="878"/>
      <c r="BN11" s="878"/>
      <c r="BO11" s="878"/>
      <c r="BP11" s="878"/>
      <c r="BQ11" s="878"/>
      <c r="BR11" s="878"/>
      <c r="BS11" s="878"/>
      <c r="BT11" s="878"/>
      <c r="BU11" s="878"/>
      <c r="BV11" s="878"/>
      <c r="BW11" s="256"/>
      <c r="BX11" s="306">
        <f t="shared" si="1"/>
        <v>7</v>
      </c>
    </row>
    <row r="12" spans="1:78" x14ac:dyDescent="0.25">
      <c r="A12" s="1"/>
      <c r="B12" s="244">
        <f t="shared" si="0"/>
        <v>8</v>
      </c>
      <c r="C12" s="406" t="s">
        <v>107</v>
      </c>
      <c r="D12" s="227">
        <v>17</v>
      </c>
      <c r="E12" s="581"/>
      <c r="F12" s="882">
        <f>SUM(Q12,AU12,'Page 3'!F12:H12,'Page 3'!P12:R12,'Page 3'!Z12:AB12)</f>
        <v>0</v>
      </c>
      <c r="G12" s="882"/>
      <c r="H12" s="582"/>
      <c r="I12" s="667" t="str">
        <f ca="1">IF(ISERROR(F12/$F$6*100)*(-1),"",IF((F12/$F$6*100)*(-1)=0,"",(F12/$F$6*100)*(-1)))</f>
        <v/>
      </c>
      <c r="J12" s="604"/>
      <c r="K12" s="874">
        <f>SUM(AF12,BJ12,'Page 3'!K12:M12,'Page 3'!U12:W12,'Page 3'!AE12:AG12)</f>
        <v>0</v>
      </c>
      <c r="L12" s="874"/>
      <c r="M12" s="605"/>
      <c r="N12" s="875" t="str">
        <f ca="1">IF(ISERROR(K12/$K$6*100)*(-1),"",IF((K12/$K$6*100)*(-1)=0,"",(K12/$K$6*100)*(-1)))</f>
        <v/>
      </c>
      <c r="O12" s="876" t="str">
        <f t="shared" ca="1" si="2"/>
        <v/>
      </c>
      <c r="P12" s="255"/>
      <c r="Q12" s="877">
        <f>-CalcMonth!C6</f>
        <v>0</v>
      </c>
      <c r="R12" s="877"/>
      <c r="S12" s="877"/>
      <c r="T12" s="877"/>
      <c r="U12" s="877"/>
      <c r="V12" s="877"/>
      <c r="W12" s="877"/>
      <c r="X12" s="877"/>
      <c r="Y12" s="877"/>
      <c r="Z12" s="877"/>
      <c r="AA12" s="877"/>
      <c r="AB12" s="877"/>
      <c r="AC12" s="877"/>
      <c r="AD12" s="632"/>
      <c r="AE12" s="602"/>
      <c r="AF12" s="878">
        <f>-CalcYear!C96</f>
        <v>0</v>
      </c>
      <c r="AG12" s="878"/>
      <c r="AH12" s="878"/>
      <c r="AI12" s="878"/>
      <c r="AJ12" s="878"/>
      <c r="AK12" s="878"/>
      <c r="AL12" s="878"/>
      <c r="AM12" s="878"/>
      <c r="AN12" s="878"/>
      <c r="AO12" s="878"/>
      <c r="AP12" s="878"/>
      <c r="AQ12" s="878"/>
      <c r="AR12" s="878"/>
      <c r="AS12" s="635"/>
      <c r="AT12" s="634"/>
      <c r="AU12" s="883">
        <f>-CalcMonth!C50</f>
        <v>0</v>
      </c>
      <c r="AV12" s="883"/>
      <c r="AW12" s="883"/>
      <c r="AX12" s="883"/>
      <c r="AY12" s="883"/>
      <c r="AZ12" s="883"/>
      <c r="BA12" s="883"/>
      <c r="BB12" s="883"/>
      <c r="BC12" s="883"/>
      <c r="BD12" s="883"/>
      <c r="BE12" s="883"/>
      <c r="BF12" s="883"/>
      <c r="BG12" s="883"/>
      <c r="BH12" s="632"/>
      <c r="BI12" s="602"/>
      <c r="BJ12" s="878">
        <f>-CalcYear!C140</f>
        <v>0</v>
      </c>
      <c r="BK12" s="878"/>
      <c r="BL12" s="878"/>
      <c r="BM12" s="878"/>
      <c r="BN12" s="878"/>
      <c r="BO12" s="878"/>
      <c r="BP12" s="878"/>
      <c r="BQ12" s="878"/>
      <c r="BR12" s="878"/>
      <c r="BS12" s="878"/>
      <c r="BT12" s="878"/>
      <c r="BU12" s="878"/>
      <c r="BV12" s="878"/>
      <c r="BW12" s="257"/>
      <c r="BX12" s="306">
        <f t="shared" si="1"/>
        <v>8</v>
      </c>
    </row>
    <row r="13" spans="1:78" x14ac:dyDescent="0.25">
      <c r="A13" s="1"/>
      <c r="B13" s="244">
        <f t="shared" si="0"/>
        <v>9</v>
      </c>
      <c r="C13" s="403" t="s">
        <v>108</v>
      </c>
      <c r="D13" s="227">
        <v>18</v>
      </c>
      <c r="E13" s="579"/>
      <c r="F13" s="873">
        <f>SUM(Q13,AU13,'Page 3'!F13:H13,'Page 3'!P13:R13,'Page 3'!Z13:AB13)</f>
        <v>0</v>
      </c>
      <c r="G13" s="873"/>
      <c r="H13" s="580"/>
      <c r="I13" s="667" t="str">
        <f ca="1">IF(ISERROR(F13/$F$6*100),"",IF((F13/$F$6*100)=0,"",(F13/$F$6*100)))</f>
        <v/>
      </c>
      <c r="J13" s="602"/>
      <c r="K13" s="874">
        <f>SUM(AF13,BJ13,'Page 3'!K13:M13,'Page 3'!U13:W13,'Page 3'!AE13:AG13)</f>
        <v>0</v>
      </c>
      <c r="L13" s="874"/>
      <c r="M13" s="603"/>
      <c r="N13" s="875" t="str">
        <f ca="1">IF(ISERROR(K13/$K$6*100),"",IF((K13/$K$6*100)=0,"",(K13/$K$6*100)))</f>
        <v/>
      </c>
      <c r="O13" s="876" t="str">
        <f t="shared" ca="1" si="2"/>
        <v/>
      </c>
      <c r="P13" s="255"/>
      <c r="Q13" s="877">
        <f>CalcMonth!C7</f>
        <v>0</v>
      </c>
      <c r="R13" s="877"/>
      <c r="S13" s="877"/>
      <c r="T13" s="877"/>
      <c r="U13" s="877"/>
      <c r="V13" s="877"/>
      <c r="W13" s="877"/>
      <c r="X13" s="877"/>
      <c r="Y13" s="877"/>
      <c r="Z13" s="877"/>
      <c r="AA13" s="877"/>
      <c r="AB13" s="877"/>
      <c r="AC13" s="877"/>
      <c r="AD13" s="632"/>
      <c r="AE13" s="602"/>
      <c r="AF13" s="878">
        <f>CalcYear!C97</f>
        <v>0</v>
      </c>
      <c r="AG13" s="878"/>
      <c r="AH13" s="878"/>
      <c r="AI13" s="878"/>
      <c r="AJ13" s="878"/>
      <c r="AK13" s="878"/>
      <c r="AL13" s="878"/>
      <c r="AM13" s="878"/>
      <c r="AN13" s="878"/>
      <c r="AO13" s="878"/>
      <c r="AP13" s="878"/>
      <c r="AQ13" s="878"/>
      <c r="AR13" s="878"/>
      <c r="AS13" s="633"/>
      <c r="AT13" s="634"/>
      <c r="AU13" s="879">
        <f>CalcMonth!C51</f>
        <v>0</v>
      </c>
      <c r="AV13" s="879"/>
      <c r="AW13" s="879"/>
      <c r="AX13" s="879"/>
      <c r="AY13" s="879"/>
      <c r="AZ13" s="879"/>
      <c r="BA13" s="879"/>
      <c r="BB13" s="879"/>
      <c r="BC13" s="879"/>
      <c r="BD13" s="879"/>
      <c r="BE13" s="879"/>
      <c r="BF13" s="879"/>
      <c r="BG13" s="879"/>
      <c r="BH13" s="632"/>
      <c r="BI13" s="602"/>
      <c r="BJ13" s="878">
        <f>CalcYear!C141</f>
        <v>0</v>
      </c>
      <c r="BK13" s="878"/>
      <c r="BL13" s="878"/>
      <c r="BM13" s="878"/>
      <c r="BN13" s="878"/>
      <c r="BO13" s="878"/>
      <c r="BP13" s="878"/>
      <c r="BQ13" s="878"/>
      <c r="BR13" s="878"/>
      <c r="BS13" s="878"/>
      <c r="BT13" s="878"/>
      <c r="BU13" s="878"/>
      <c r="BV13" s="878"/>
      <c r="BW13" s="256"/>
      <c r="BX13" s="306">
        <f t="shared" si="1"/>
        <v>9</v>
      </c>
    </row>
    <row r="14" spans="1:78" x14ac:dyDescent="0.25">
      <c r="A14" s="1"/>
      <c r="B14" s="244">
        <f t="shared" si="0"/>
        <v>10</v>
      </c>
      <c r="C14" s="407" t="s">
        <v>109</v>
      </c>
      <c r="D14" s="245"/>
      <c r="E14" s="574"/>
      <c r="F14" s="858">
        <f>SUM(Q14,AU14,'Page 3'!F14:H14,'Page 3'!P14:R14,'Page 3'!Z14:AB14)</f>
        <v>0</v>
      </c>
      <c r="G14" s="858"/>
      <c r="H14" s="575"/>
      <c r="I14" s="665" t="str">
        <f ca="1">IF(ISERROR(F14/$F$6*100),"",IF((F14/$F$6*100)=0,"",(F14/$F$6*100)))</f>
        <v/>
      </c>
      <c r="J14" s="598"/>
      <c r="K14" s="859">
        <f>SUM(AF14,BJ14,'Page 3'!K14:M14,'Page 3'!U14:W14,'Page 3'!AE14:AG14)</f>
        <v>0</v>
      </c>
      <c r="L14" s="859"/>
      <c r="M14" s="599"/>
      <c r="N14" s="880" t="str">
        <f ca="1">IF(ISERROR(K14/$K$6*100),"",IF((K14/$K$6*100)=0,"",(K14/$K$6*100)))</f>
        <v/>
      </c>
      <c r="O14" s="881" t="str">
        <f t="shared" ca="1" si="2"/>
        <v/>
      </c>
      <c r="P14" s="248"/>
      <c r="Q14" s="860">
        <f>Q8+Q9+Q10+Q11-Q12+Q13</f>
        <v>0</v>
      </c>
      <c r="R14" s="860"/>
      <c r="S14" s="860"/>
      <c r="T14" s="860"/>
      <c r="U14" s="860"/>
      <c r="V14" s="860"/>
      <c r="W14" s="860"/>
      <c r="X14" s="860"/>
      <c r="Y14" s="860"/>
      <c r="Z14" s="860"/>
      <c r="AA14" s="860"/>
      <c r="AB14" s="860"/>
      <c r="AC14" s="860"/>
      <c r="AD14" s="624"/>
      <c r="AE14" s="598"/>
      <c r="AF14" s="861">
        <f>AF8+AF9+AF10+AF11-AF12+AF13</f>
        <v>0</v>
      </c>
      <c r="AG14" s="861"/>
      <c r="AH14" s="861"/>
      <c r="AI14" s="861"/>
      <c r="AJ14" s="861"/>
      <c r="AK14" s="861"/>
      <c r="AL14" s="861"/>
      <c r="AM14" s="861"/>
      <c r="AN14" s="861"/>
      <c r="AO14" s="861"/>
      <c r="AP14" s="861"/>
      <c r="AQ14" s="861"/>
      <c r="AR14" s="861"/>
      <c r="AS14" s="625"/>
      <c r="AT14" s="626"/>
      <c r="AU14" s="862">
        <f>AU8+AU9+AU10+AU11-AU12+AU13</f>
        <v>0</v>
      </c>
      <c r="AV14" s="862"/>
      <c r="AW14" s="862"/>
      <c r="AX14" s="862"/>
      <c r="AY14" s="862"/>
      <c r="AZ14" s="862"/>
      <c r="BA14" s="862"/>
      <c r="BB14" s="862"/>
      <c r="BC14" s="862"/>
      <c r="BD14" s="862"/>
      <c r="BE14" s="862"/>
      <c r="BF14" s="862"/>
      <c r="BG14" s="862"/>
      <c r="BH14" s="624"/>
      <c r="BI14" s="598"/>
      <c r="BJ14" s="861">
        <f>BJ8+BJ9+BJ10+BJ11-BJ12+BJ13</f>
        <v>0</v>
      </c>
      <c r="BK14" s="861"/>
      <c r="BL14" s="861"/>
      <c r="BM14" s="861"/>
      <c r="BN14" s="861"/>
      <c r="BO14" s="861"/>
      <c r="BP14" s="861"/>
      <c r="BQ14" s="861"/>
      <c r="BR14" s="861"/>
      <c r="BS14" s="861"/>
      <c r="BT14" s="861"/>
      <c r="BU14" s="861"/>
      <c r="BV14" s="861"/>
      <c r="BW14" s="249"/>
      <c r="BX14" s="306">
        <f t="shared" si="1"/>
        <v>10</v>
      </c>
    </row>
    <row r="15" spans="1:78" x14ac:dyDescent="0.25">
      <c r="A15" s="1"/>
      <c r="B15" s="244">
        <f t="shared" si="0"/>
        <v>11</v>
      </c>
      <c r="C15" s="404" t="s">
        <v>110</v>
      </c>
      <c r="D15" s="245"/>
      <c r="E15" s="577"/>
      <c r="F15" s="577"/>
      <c r="G15" s="577"/>
      <c r="H15" s="577"/>
      <c r="I15" s="666"/>
      <c r="J15" s="600"/>
      <c r="K15" s="601"/>
      <c r="L15" s="601"/>
      <c r="M15" s="601"/>
      <c r="N15" s="670"/>
      <c r="O15" s="670"/>
      <c r="P15" s="258"/>
      <c r="Q15" s="627"/>
      <c r="R15" s="628"/>
      <c r="S15" s="628"/>
      <c r="T15" s="628"/>
      <c r="U15" s="628"/>
      <c r="V15" s="628"/>
      <c r="W15" s="628"/>
      <c r="X15" s="628"/>
      <c r="Y15" s="628"/>
      <c r="Z15" s="628"/>
      <c r="AA15" s="628"/>
      <c r="AB15" s="636"/>
      <c r="AC15" s="628"/>
      <c r="AD15" s="628"/>
      <c r="AE15" s="628"/>
      <c r="AF15" s="629"/>
      <c r="AG15" s="629"/>
      <c r="AH15" s="629"/>
      <c r="AI15" s="629"/>
      <c r="AJ15" s="629"/>
      <c r="AK15" s="629"/>
      <c r="AL15" s="629"/>
      <c r="AM15" s="629"/>
      <c r="AN15" s="629"/>
      <c r="AO15" s="629"/>
      <c r="AP15" s="629"/>
      <c r="AQ15" s="629"/>
      <c r="AR15" s="629"/>
      <c r="AS15" s="637"/>
      <c r="AT15" s="638"/>
      <c r="AU15" s="63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29"/>
      <c r="BN15" s="629"/>
      <c r="BO15" s="629"/>
      <c r="BP15" s="629"/>
      <c r="BQ15" s="629"/>
      <c r="BR15" s="629"/>
      <c r="BS15" s="629"/>
      <c r="BT15" s="629"/>
      <c r="BU15" s="629"/>
      <c r="BV15" s="629"/>
      <c r="BW15" s="259"/>
      <c r="BX15" s="306">
        <f t="shared" si="1"/>
        <v>11</v>
      </c>
    </row>
    <row r="16" spans="1:78" x14ac:dyDescent="0.25">
      <c r="A16" s="1"/>
      <c r="B16" s="244">
        <f t="shared" si="0"/>
        <v>12</v>
      </c>
      <c r="C16" s="408" t="s">
        <v>111</v>
      </c>
      <c r="D16" s="227">
        <v>20</v>
      </c>
      <c r="E16" s="579"/>
      <c r="F16" s="873">
        <f>SUM(Q16,AU16,'Page 3'!F16:H16,'Page 3'!P16:R16,'Page 3'!Z16:AB16)</f>
        <v>0</v>
      </c>
      <c r="G16" s="873"/>
      <c r="H16" s="580"/>
      <c r="I16" s="667" t="str">
        <f t="shared" ref="I16:I24" ca="1" si="3">IF(ISERROR(F16/$F$6*100),"",IF((F16/$F$6*100)=0,"",(F16/$F$6*100)))</f>
        <v/>
      </c>
      <c r="J16" s="602"/>
      <c r="K16" s="874">
        <f>SUM(AF16,BJ16,'Page 3'!K16:M16,'Page 3'!U16:W16,'Page 3'!AE16:AG16)</f>
        <v>0</v>
      </c>
      <c r="L16" s="874"/>
      <c r="M16" s="603"/>
      <c r="N16" s="875" t="str">
        <f t="shared" ref="N16:N24" ca="1" si="4">IF(ISERROR(K16/$K$6*100),"",IF((K16/$K$6*100)=0,"",(K16/$K$6*100)))</f>
        <v/>
      </c>
      <c r="O16" s="876" t="str">
        <f t="shared" ref="O16:O24" ca="1" si="5">IF(ISERROR(L16/$F$6*100),"",(L16/$F$6*100))</f>
        <v/>
      </c>
      <c r="P16" s="255"/>
      <c r="Q16" s="877">
        <f>CalcMonth!C8</f>
        <v>0</v>
      </c>
      <c r="R16" s="877"/>
      <c r="S16" s="877"/>
      <c r="T16" s="877"/>
      <c r="U16" s="877"/>
      <c r="V16" s="877"/>
      <c r="W16" s="877"/>
      <c r="X16" s="877"/>
      <c r="Y16" s="877"/>
      <c r="Z16" s="877"/>
      <c r="AA16" s="877"/>
      <c r="AB16" s="877"/>
      <c r="AC16" s="877"/>
      <c r="AD16" s="632"/>
      <c r="AE16" s="602"/>
      <c r="AF16" s="878">
        <f>CalcYear!C98</f>
        <v>0</v>
      </c>
      <c r="AG16" s="878"/>
      <c r="AH16" s="878"/>
      <c r="AI16" s="878"/>
      <c r="AJ16" s="878"/>
      <c r="AK16" s="878"/>
      <c r="AL16" s="878"/>
      <c r="AM16" s="878"/>
      <c r="AN16" s="878"/>
      <c r="AO16" s="878"/>
      <c r="AP16" s="878"/>
      <c r="AQ16" s="878"/>
      <c r="AR16" s="878"/>
      <c r="AS16" s="633"/>
      <c r="AT16" s="634"/>
      <c r="AU16" s="879">
        <f>CalcMonth!C52</f>
        <v>0</v>
      </c>
      <c r="AV16" s="879"/>
      <c r="AW16" s="879"/>
      <c r="AX16" s="879"/>
      <c r="AY16" s="879"/>
      <c r="AZ16" s="879"/>
      <c r="BA16" s="879"/>
      <c r="BB16" s="879"/>
      <c r="BC16" s="879"/>
      <c r="BD16" s="879"/>
      <c r="BE16" s="879"/>
      <c r="BF16" s="879"/>
      <c r="BG16" s="879"/>
      <c r="BH16" s="632"/>
      <c r="BI16" s="602"/>
      <c r="BJ16" s="878">
        <f>CalcYear!C142</f>
        <v>0</v>
      </c>
      <c r="BK16" s="878"/>
      <c r="BL16" s="878"/>
      <c r="BM16" s="878"/>
      <c r="BN16" s="878"/>
      <c r="BO16" s="878"/>
      <c r="BP16" s="878"/>
      <c r="BQ16" s="878"/>
      <c r="BR16" s="878"/>
      <c r="BS16" s="878"/>
      <c r="BT16" s="878"/>
      <c r="BU16" s="878"/>
      <c r="BV16" s="878"/>
      <c r="BW16" s="256"/>
      <c r="BX16" s="306">
        <f t="shared" si="1"/>
        <v>12</v>
      </c>
    </row>
    <row r="17" spans="1:76" x14ac:dyDescent="0.25">
      <c r="A17" s="1"/>
      <c r="B17" s="244">
        <f t="shared" si="0"/>
        <v>13</v>
      </c>
      <c r="C17" s="409" t="s">
        <v>112</v>
      </c>
      <c r="D17" s="227">
        <v>21</v>
      </c>
      <c r="E17" s="579"/>
      <c r="F17" s="873">
        <f>SUM(Q17,AU17,'Page 3'!F17:H17,'Page 3'!P17:R17,'Page 3'!Z17:AB17)</f>
        <v>0</v>
      </c>
      <c r="G17" s="873"/>
      <c r="H17" s="580"/>
      <c r="I17" s="667" t="str">
        <f t="shared" ca="1" si="3"/>
        <v/>
      </c>
      <c r="J17" s="602"/>
      <c r="K17" s="874">
        <f>SUM(AF17,BJ17,'Page 3'!K17:M17,'Page 3'!U17:W17,'Page 3'!AE17:AG17)</f>
        <v>0</v>
      </c>
      <c r="L17" s="874"/>
      <c r="M17" s="603"/>
      <c r="N17" s="875" t="str">
        <f t="shared" ca="1" si="4"/>
        <v/>
      </c>
      <c r="O17" s="876" t="str">
        <f t="shared" ca="1" si="5"/>
        <v/>
      </c>
      <c r="P17" s="255"/>
      <c r="Q17" s="877">
        <f>CalcMonth!C9</f>
        <v>0</v>
      </c>
      <c r="R17" s="877"/>
      <c r="S17" s="877"/>
      <c r="T17" s="877"/>
      <c r="U17" s="877"/>
      <c r="V17" s="877"/>
      <c r="W17" s="877"/>
      <c r="X17" s="877"/>
      <c r="Y17" s="877"/>
      <c r="Z17" s="877"/>
      <c r="AA17" s="877"/>
      <c r="AB17" s="877"/>
      <c r="AC17" s="877"/>
      <c r="AD17" s="632"/>
      <c r="AE17" s="602"/>
      <c r="AF17" s="878">
        <f>CalcYear!C99</f>
        <v>0</v>
      </c>
      <c r="AG17" s="878"/>
      <c r="AH17" s="878"/>
      <c r="AI17" s="878"/>
      <c r="AJ17" s="878"/>
      <c r="AK17" s="878"/>
      <c r="AL17" s="878"/>
      <c r="AM17" s="878"/>
      <c r="AN17" s="878"/>
      <c r="AO17" s="878"/>
      <c r="AP17" s="878"/>
      <c r="AQ17" s="878"/>
      <c r="AR17" s="878"/>
      <c r="AS17" s="635"/>
      <c r="AT17" s="640"/>
      <c r="AU17" s="879">
        <f>CalcMonth!C53</f>
        <v>0</v>
      </c>
      <c r="AV17" s="879"/>
      <c r="AW17" s="879"/>
      <c r="AX17" s="879"/>
      <c r="AY17" s="879"/>
      <c r="AZ17" s="879"/>
      <c r="BA17" s="879"/>
      <c r="BB17" s="879"/>
      <c r="BC17" s="879"/>
      <c r="BD17" s="879"/>
      <c r="BE17" s="879"/>
      <c r="BF17" s="879"/>
      <c r="BG17" s="879"/>
      <c r="BH17" s="632"/>
      <c r="BI17" s="602"/>
      <c r="BJ17" s="878">
        <f>CalcYear!C143</f>
        <v>0</v>
      </c>
      <c r="BK17" s="878"/>
      <c r="BL17" s="878"/>
      <c r="BM17" s="878"/>
      <c r="BN17" s="878"/>
      <c r="BO17" s="878"/>
      <c r="BP17" s="878"/>
      <c r="BQ17" s="878"/>
      <c r="BR17" s="878"/>
      <c r="BS17" s="878"/>
      <c r="BT17" s="878"/>
      <c r="BU17" s="878"/>
      <c r="BV17" s="878"/>
      <c r="BW17" s="256"/>
      <c r="BX17" s="306">
        <f t="shared" si="1"/>
        <v>13</v>
      </c>
    </row>
    <row r="18" spans="1:76" x14ac:dyDescent="0.25">
      <c r="A18" s="1"/>
      <c r="B18" s="244">
        <f t="shared" si="0"/>
        <v>14</v>
      </c>
      <c r="C18" s="409" t="s">
        <v>113</v>
      </c>
      <c r="D18" s="227">
        <v>22</v>
      </c>
      <c r="E18" s="579"/>
      <c r="F18" s="873">
        <f>SUM(Q18,AU18,'Page 3'!F18:H18,'Page 3'!P18:R18,'Page 3'!Z18:AB18)</f>
        <v>0</v>
      </c>
      <c r="G18" s="873"/>
      <c r="H18" s="580"/>
      <c r="I18" s="667" t="str">
        <f t="shared" ca="1" si="3"/>
        <v/>
      </c>
      <c r="J18" s="602"/>
      <c r="K18" s="874">
        <f>SUM(AF18,BJ18,'Page 3'!K18:M18,'Page 3'!U18:W18,'Page 3'!AE18:AG18)</f>
        <v>0</v>
      </c>
      <c r="L18" s="874"/>
      <c r="M18" s="603"/>
      <c r="N18" s="875" t="str">
        <f t="shared" ca="1" si="4"/>
        <v/>
      </c>
      <c r="O18" s="876" t="str">
        <f t="shared" ca="1" si="5"/>
        <v/>
      </c>
      <c r="P18" s="255"/>
      <c r="Q18" s="877">
        <f>CalcMonth!C10</f>
        <v>0</v>
      </c>
      <c r="R18" s="877"/>
      <c r="S18" s="877"/>
      <c r="T18" s="877"/>
      <c r="U18" s="877"/>
      <c r="V18" s="877"/>
      <c r="W18" s="877"/>
      <c r="X18" s="877"/>
      <c r="Y18" s="877"/>
      <c r="Z18" s="877"/>
      <c r="AA18" s="877"/>
      <c r="AB18" s="877"/>
      <c r="AC18" s="877"/>
      <c r="AD18" s="632"/>
      <c r="AE18" s="602"/>
      <c r="AF18" s="878">
        <f>CalcYear!C100</f>
        <v>0</v>
      </c>
      <c r="AG18" s="878"/>
      <c r="AH18" s="878"/>
      <c r="AI18" s="878"/>
      <c r="AJ18" s="878"/>
      <c r="AK18" s="878"/>
      <c r="AL18" s="878"/>
      <c r="AM18" s="878"/>
      <c r="AN18" s="878"/>
      <c r="AO18" s="878"/>
      <c r="AP18" s="878"/>
      <c r="AQ18" s="878"/>
      <c r="AR18" s="878"/>
      <c r="AS18" s="635"/>
      <c r="AT18" s="640"/>
      <c r="AU18" s="879">
        <f>CalcMonth!C54</f>
        <v>0</v>
      </c>
      <c r="AV18" s="879"/>
      <c r="AW18" s="879"/>
      <c r="AX18" s="879"/>
      <c r="AY18" s="879"/>
      <c r="AZ18" s="879"/>
      <c r="BA18" s="879"/>
      <c r="BB18" s="879"/>
      <c r="BC18" s="879"/>
      <c r="BD18" s="879"/>
      <c r="BE18" s="879"/>
      <c r="BF18" s="879"/>
      <c r="BG18" s="879"/>
      <c r="BH18" s="632"/>
      <c r="BI18" s="602"/>
      <c r="BJ18" s="878">
        <f>CalcYear!C144</f>
        <v>0</v>
      </c>
      <c r="BK18" s="878"/>
      <c r="BL18" s="878"/>
      <c r="BM18" s="878"/>
      <c r="BN18" s="878"/>
      <c r="BO18" s="878"/>
      <c r="BP18" s="878"/>
      <c r="BQ18" s="878"/>
      <c r="BR18" s="878"/>
      <c r="BS18" s="878"/>
      <c r="BT18" s="878"/>
      <c r="BU18" s="878"/>
      <c r="BV18" s="878"/>
      <c r="BW18" s="256"/>
      <c r="BX18" s="306">
        <f t="shared" si="1"/>
        <v>14</v>
      </c>
    </row>
    <row r="19" spans="1:76" x14ac:dyDescent="0.25">
      <c r="A19" s="1"/>
      <c r="B19" s="244">
        <f t="shared" si="0"/>
        <v>15</v>
      </c>
      <c r="C19" s="409" t="s">
        <v>114</v>
      </c>
      <c r="D19" s="227">
        <v>23</v>
      </c>
      <c r="E19" s="579"/>
      <c r="F19" s="873">
        <f>SUM(Q19,AU19,'Page 3'!F19:H19,'Page 3'!P19:R19,'Page 3'!Z19:AB19)</f>
        <v>0</v>
      </c>
      <c r="G19" s="873"/>
      <c r="H19" s="580"/>
      <c r="I19" s="667" t="str">
        <f t="shared" ca="1" si="3"/>
        <v/>
      </c>
      <c r="J19" s="602"/>
      <c r="K19" s="874">
        <f>SUM(AF19,BJ19,'Page 3'!K19:M19,'Page 3'!U19:W19,'Page 3'!AE19:AG19)</f>
        <v>0</v>
      </c>
      <c r="L19" s="874"/>
      <c r="M19" s="603"/>
      <c r="N19" s="875" t="str">
        <f t="shared" ca="1" si="4"/>
        <v/>
      </c>
      <c r="O19" s="876" t="str">
        <f t="shared" ca="1" si="5"/>
        <v/>
      </c>
      <c r="P19" s="255"/>
      <c r="Q19" s="877">
        <f>CalcMonth!C11</f>
        <v>0</v>
      </c>
      <c r="R19" s="877"/>
      <c r="S19" s="877"/>
      <c r="T19" s="877"/>
      <c r="U19" s="877"/>
      <c r="V19" s="877"/>
      <c r="W19" s="877"/>
      <c r="X19" s="877"/>
      <c r="Y19" s="877"/>
      <c r="Z19" s="877"/>
      <c r="AA19" s="877"/>
      <c r="AB19" s="877"/>
      <c r="AC19" s="877"/>
      <c r="AD19" s="632"/>
      <c r="AE19" s="602"/>
      <c r="AF19" s="878">
        <f>CalcYear!C101</f>
        <v>0</v>
      </c>
      <c r="AG19" s="878"/>
      <c r="AH19" s="878"/>
      <c r="AI19" s="878"/>
      <c r="AJ19" s="878"/>
      <c r="AK19" s="878"/>
      <c r="AL19" s="878"/>
      <c r="AM19" s="878"/>
      <c r="AN19" s="878"/>
      <c r="AO19" s="878"/>
      <c r="AP19" s="878"/>
      <c r="AQ19" s="878"/>
      <c r="AR19" s="878"/>
      <c r="AS19" s="635"/>
      <c r="AT19" s="640"/>
      <c r="AU19" s="879">
        <f>CalcMonth!C55</f>
        <v>0</v>
      </c>
      <c r="AV19" s="879"/>
      <c r="AW19" s="879"/>
      <c r="AX19" s="879"/>
      <c r="AY19" s="879"/>
      <c r="AZ19" s="879"/>
      <c r="BA19" s="879"/>
      <c r="BB19" s="879"/>
      <c r="BC19" s="879"/>
      <c r="BD19" s="879"/>
      <c r="BE19" s="879"/>
      <c r="BF19" s="879"/>
      <c r="BG19" s="879"/>
      <c r="BH19" s="632"/>
      <c r="BI19" s="602"/>
      <c r="BJ19" s="878">
        <f>CalcYear!C145</f>
        <v>0</v>
      </c>
      <c r="BK19" s="878"/>
      <c r="BL19" s="878"/>
      <c r="BM19" s="878"/>
      <c r="BN19" s="878"/>
      <c r="BO19" s="878"/>
      <c r="BP19" s="878"/>
      <c r="BQ19" s="878"/>
      <c r="BR19" s="878"/>
      <c r="BS19" s="878"/>
      <c r="BT19" s="878"/>
      <c r="BU19" s="878"/>
      <c r="BV19" s="878"/>
      <c r="BW19" s="256"/>
      <c r="BX19" s="306">
        <f t="shared" si="1"/>
        <v>15</v>
      </c>
    </row>
    <row r="20" spans="1:76" x14ac:dyDescent="0.25">
      <c r="A20" s="1"/>
      <c r="B20" s="244">
        <f t="shared" si="0"/>
        <v>16</v>
      </c>
      <c r="C20" s="409" t="s">
        <v>115</v>
      </c>
      <c r="D20" s="227">
        <v>24</v>
      </c>
      <c r="E20" s="579"/>
      <c r="F20" s="873">
        <f>SUM(Q20,AU20,'Page 3'!F20:H20,'Page 3'!P20:R20,'Page 3'!Z20:AB20)</f>
        <v>0</v>
      </c>
      <c r="G20" s="873"/>
      <c r="H20" s="580"/>
      <c r="I20" s="667" t="str">
        <f t="shared" ca="1" si="3"/>
        <v/>
      </c>
      <c r="J20" s="602"/>
      <c r="K20" s="874">
        <f>SUM(AF20,BJ20,'Page 3'!K20:M20,'Page 3'!U20:W20,'Page 3'!AE20:AG20)</f>
        <v>0</v>
      </c>
      <c r="L20" s="874"/>
      <c r="M20" s="603"/>
      <c r="N20" s="875" t="str">
        <f t="shared" ca="1" si="4"/>
        <v/>
      </c>
      <c r="O20" s="876" t="str">
        <f t="shared" ca="1" si="5"/>
        <v/>
      </c>
      <c r="P20" s="255"/>
      <c r="Q20" s="877">
        <f>CalcMonth!C12</f>
        <v>0</v>
      </c>
      <c r="R20" s="877"/>
      <c r="S20" s="877"/>
      <c r="T20" s="877"/>
      <c r="U20" s="877"/>
      <c r="V20" s="877"/>
      <c r="W20" s="877"/>
      <c r="X20" s="877"/>
      <c r="Y20" s="877"/>
      <c r="Z20" s="877"/>
      <c r="AA20" s="877"/>
      <c r="AB20" s="877"/>
      <c r="AC20" s="877"/>
      <c r="AD20" s="632"/>
      <c r="AE20" s="602"/>
      <c r="AF20" s="878">
        <f>CalcYear!C102</f>
        <v>0</v>
      </c>
      <c r="AG20" s="878"/>
      <c r="AH20" s="878"/>
      <c r="AI20" s="878"/>
      <c r="AJ20" s="878"/>
      <c r="AK20" s="878"/>
      <c r="AL20" s="878"/>
      <c r="AM20" s="878"/>
      <c r="AN20" s="878"/>
      <c r="AO20" s="878"/>
      <c r="AP20" s="878"/>
      <c r="AQ20" s="878"/>
      <c r="AR20" s="878"/>
      <c r="AS20" s="635"/>
      <c r="AT20" s="640"/>
      <c r="AU20" s="879">
        <f>CalcMonth!C56</f>
        <v>0</v>
      </c>
      <c r="AV20" s="879"/>
      <c r="AW20" s="879"/>
      <c r="AX20" s="879"/>
      <c r="AY20" s="879"/>
      <c r="AZ20" s="879"/>
      <c r="BA20" s="879"/>
      <c r="BB20" s="879"/>
      <c r="BC20" s="879"/>
      <c r="BD20" s="879"/>
      <c r="BE20" s="879"/>
      <c r="BF20" s="879"/>
      <c r="BG20" s="879"/>
      <c r="BH20" s="632"/>
      <c r="BI20" s="602"/>
      <c r="BJ20" s="878">
        <f>CalcYear!C146</f>
        <v>0</v>
      </c>
      <c r="BK20" s="878"/>
      <c r="BL20" s="878"/>
      <c r="BM20" s="878"/>
      <c r="BN20" s="878"/>
      <c r="BO20" s="878"/>
      <c r="BP20" s="878"/>
      <c r="BQ20" s="878"/>
      <c r="BR20" s="878"/>
      <c r="BS20" s="878"/>
      <c r="BT20" s="878"/>
      <c r="BU20" s="878"/>
      <c r="BV20" s="878"/>
      <c r="BW20" s="256"/>
      <c r="BX20" s="306">
        <f t="shared" si="1"/>
        <v>16</v>
      </c>
    </row>
    <row r="21" spans="1:76" x14ac:dyDescent="0.25">
      <c r="A21" s="1"/>
      <c r="B21" s="244">
        <f t="shared" si="0"/>
        <v>17</v>
      </c>
      <c r="C21" s="409" t="s">
        <v>116</v>
      </c>
      <c r="D21" s="244">
        <v>25</v>
      </c>
      <c r="E21" s="579"/>
      <c r="F21" s="873">
        <f>SUM(Q21,AU21,'Page 3'!F21:H21,'Page 3'!P21:R21,'Page 3'!Z21:AB21)</f>
        <v>0</v>
      </c>
      <c r="G21" s="873"/>
      <c r="H21" s="580"/>
      <c r="I21" s="667" t="str">
        <f t="shared" ca="1" si="3"/>
        <v/>
      </c>
      <c r="J21" s="602"/>
      <c r="K21" s="874">
        <f>SUM(AF21,BJ21,'Page 3'!K21:M21,'Page 3'!U21:W21,'Page 3'!AE21:AG21)</f>
        <v>0</v>
      </c>
      <c r="L21" s="874"/>
      <c r="M21" s="603"/>
      <c r="N21" s="875" t="str">
        <f t="shared" ca="1" si="4"/>
        <v/>
      </c>
      <c r="O21" s="876" t="str">
        <f t="shared" ca="1" si="5"/>
        <v/>
      </c>
      <c r="P21" s="255"/>
      <c r="Q21" s="877">
        <f>CalcMonth!C13</f>
        <v>0</v>
      </c>
      <c r="R21" s="877"/>
      <c r="S21" s="877"/>
      <c r="T21" s="877"/>
      <c r="U21" s="877"/>
      <c r="V21" s="877"/>
      <c r="W21" s="877"/>
      <c r="X21" s="877"/>
      <c r="Y21" s="877"/>
      <c r="Z21" s="877"/>
      <c r="AA21" s="877"/>
      <c r="AB21" s="877"/>
      <c r="AC21" s="877"/>
      <c r="AD21" s="632"/>
      <c r="AE21" s="602"/>
      <c r="AF21" s="878">
        <f>CalcYear!C103</f>
        <v>0</v>
      </c>
      <c r="AG21" s="878"/>
      <c r="AH21" s="878"/>
      <c r="AI21" s="878"/>
      <c r="AJ21" s="878"/>
      <c r="AK21" s="878"/>
      <c r="AL21" s="878"/>
      <c r="AM21" s="878"/>
      <c r="AN21" s="878"/>
      <c r="AO21" s="878"/>
      <c r="AP21" s="878"/>
      <c r="AQ21" s="878"/>
      <c r="AR21" s="878"/>
      <c r="AS21" s="635"/>
      <c r="AT21" s="640"/>
      <c r="AU21" s="879">
        <f>CalcMonth!C57</f>
        <v>0</v>
      </c>
      <c r="AV21" s="879"/>
      <c r="AW21" s="879"/>
      <c r="AX21" s="879"/>
      <c r="AY21" s="879"/>
      <c r="AZ21" s="879"/>
      <c r="BA21" s="879"/>
      <c r="BB21" s="879"/>
      <c r="BC21" s="879"/>
      <c r="BD21" s="879"/>
      <c r="BE21" s="879"/>
      <c r="BF21" s="879"/>
      <c r="BG21" s="879"/>
      <c r="BH21" s="632"/>
      <c r="BI21" s="602"/>
      <c r="BJ21" s="878">
        <f>CalcYear!C147</f>
        <v>0</v>
      </c>
      <c r="BK21" s="878"/>
      <c r="BL21" s="878"/>
      <c r="BM21" s="878"/>
      <c r="BN21" s="878"/>
      <c r="BO21" s="878"/>
      <c r="BP21" s="878"/>
      <c r="BQ21" s="878"/>
      <c r="BR21" s="878"/>
      <c r="BS21" s="878"/>
      <c r="BT21" s="878"/>
      <c r="BU21" s="878"/>
      <c r="BV21" s="878"/>
      <c r="BW21" s="256"/>
      <c r="BX21" s="306">
        <f t="shared" si="1"/>
        <v>17</v>
      </c>
    </row>
    <row r="22" spans="1:76" x14ac:dyDescent="0.25">
      <c r="A22" s="1"/>
      <c r="B22" s="244">
        <f t="shared" si="0"/>
        <v>18</v>
      </c>
      <c r="C22" s="409" t="s">
        <v>117</v>
      </c>
      <c r="D22" s="244">
        <v>27</v>
      </c>
      <c r="E22" s="579"/>
      <c r="F22" s="873">
        <f>SUM(Q22,AU22,'Page 3'!F22:H22,'Page 3'!P22:R22,'Page 3'!Z22:AB22)</f>
        <v>0</v>
      </c>
      <c r="G22" s="873"/>
      <c r="H22" s="580"/>
      <c r="I22" s="667" t="str">
        <f t="shared" ca="1" si="3"/>
        <v/>
      </c>
      <c r="J22" s="602"/>
      <c r="K22" s="874">
        <f>SUM(AF22,BJ22,'Page 3'!K22:M22,'Page 3'!U22:W22,'Page 3'!AE22:AG22)</f>
        <v>0</v>
      </c>
      <c r="L22" s="874"/>
      <c r="M22" s="603"/>
      <c r="N22" s="875" t="str">
        <f t="shared" ca="1" si="4"/>
        <v/>
      </c>
      <c r="O22" s="876" t="str">
        <f t="shared" ca="1" si="5"/>
        <v/>
      </c>
      <c r="P22" s="255"/>
      <c r="Q22" s="877">
        <f>CalcMonth!C14</f>
        <v>0</v>
      </c>
      <c r="R22" s="877"/>
      <c r="S22" s="877"/>
      <c r="T22" s="877"/>
      <c r="U22" s="877"/>
      <c r="V22" s="877"/>
      <c r="W22" s="877"/>
      <c r="X22" s="877"/>
      <c r="Y22" s="877"/>
      <c r="Z22" s="877"/>
      <c r="AA22" s="877"/>
      <c r="AB22" s="877"/>
      <c r="AC22" s="877"/>
      <c r="AD22" s="632"/>
      <c r="AE22" s="602"/>
      <c r="AF22" s="878">
        <f>CalcYear!C104</f>
        <v>0</v>
      </c>
      <c r="AG22" s="878"/>
      <c r="AH22" s="878"/>
      <c r="AI22" s="878"/>
      <c r="AJ22" s="878"/>
      <c r="AK22" s="878"/>
      <c r="AL22" s="878"/>
      <c r="AM22" s="878"/>
      <c r="AN22" s="878"/>
      <c r="AO22" s="878"/>
      <c r="AP22" s="878"/>
      <c r="AQ22" s="878"/>
      <c r="AR22" s="878"/>
      <c r="AS22" s="635"/>
      <c r="AT22" s="640"/>
      <c r="AU22" s="879">
        <f>CalcMonth!C58</f>
        <v>0</v>
      </c>
      <c r="AV22" s="879"/>
      <c r="AW22" s="879"/>
      <c r="AX22" s="879"/>
      <c r="AY22" s="879"/>
      <c r="AZ22" s="879"/>
      <c r="BA22" s="879"/>
      <c r="BB22" s="879"/>
      <c r="BC22" s="879"/>
      <c r="BD22" s="879"/>
      <c r="BE22" s="879"/>
      <c r="BF22" s="879"/>
      <c r="BG22" s="879"/>
      <c r="BH22" s="632"/>
      <c r="BI22" s="602"/>
      <c r="BJ22" s="878">
        <f>CalcYear!C148</f>
        <v>0</v>
      </c>
      <c r="BK22" s="878"/>
      <c r="BL22" s="878"/>
      <c r="BM22" s="878"/>
      <c r="BN22" s="878"/>
      <c r="BO22" s="878"/>
      <c r="BP22" s="878"/>
      <c r="BQ22" s="878"/>
      <c r="BR22" s="878"/>
      <c r="BS22" s="878"/>
      <c r="BT22" s="878"/>
      <c r="BU22" s="878"/>
      <c r="BV22" s="878"/>
      <c r="BW22" s="256"/>
      <c r="BX22" s="306">
        <f t="shared" si="1"/>
        <v>18</v>
      </c>
    </row>
    <row r="23" spans="1:76" x14ac:dyDescent="0.25">
      <c r="A23" s="1"/>
      <c r="B23" s="244">
        <f t="shared" si="0"/>
        <v>19</v>
      </c>
      <c r="C23" s="409" t="s">
        <v>118</v>
      </c>
      <c r="D23" s="244">
        <v>29</v>
      </c>
      <c r="E23" s="579"/>
      <c r="F23" s="873">
        <f>SUM(Q23,AU23,'Page 3'!F23:H23,'Page 3'!P23:R23,'Page 3'!Z23:AB23)</f>
        <v>0</v>
      </c>
      <c r="G23" s="873"/>
      <c r="H23" s="580"/>
      <c r="I23" s="667" t="str">
        <f t="shared" ca="1" si="3"/>
        <v/>
      </c>
      <c r="J23" s="602"/>
      <c r="K23" s="874">
        <f>SUM(AF23,BJ23,'Page 3'!K23:M23,'Page 3'!U23:W23,'Page 3'!AE23:AG23)</f>
        <v>0</v>
      </c>
      <c r="L23" s="874"/>
      <c r="M23" s="603"/>
      <c r="N23" s="875" t="str">
        <f t="shared" ca="1" si="4"/>
        <v/>
      </c>
      <c r="O23" s="876" t="str">
        <f t="shared" ca="1" si="5"/>
        <v/>
      </c>
      <c r="P23" s="255"/>
      <c r="Q23" s="877">
        <f>CalcMonth!C15</f>
        <v>0</v>
      </c>
      <c r="R23" s="877"/>
      <c r="S23" s="877"/>
      <c r="T23" s="877"/>
      <c r="U23" s="877"/>
      <c r="V23" s="877"/>
      <c r="W23" s="877"/>
      <c r="X23" s="877"/>
      <c r="Y23" s="877"/>
      <c r="Z23" s="877"/>
      <c r="AA23" s="877"/>
      <c r="AB23" s="877"/>
      <c r="AC23" s="877"/>
      <c r="AD23" s="632"/>
      <c r="AE23" s="602"/>
      <c r="AF23" s="878">
        <f>CalcYear!C105</f>
        <v>0</v>
      </c>
      <c r="AG23" s="878"/>
      <c r="AH23" s="878"/>
      <c r="AI23" s="878"/>
      <c r="AJ23" s="878"/>
      <c r="AK23" s="878"/>
      <c r="AL23" s="878"/>
      <c r="AM23" s="878"/>
      <c r="AN23" s="878"/>
      <c r="AO23" s="878"/>
      <c r="AP23" s="878"/>
      <c r="AQ23" s="878"/>
      <c r="AR23" s="878"/>
      <c r="AS23" s="635"/>
      <c r="AT23" s="640"/>
      <c r="AU23" s="879">
        <f>CalcMonth!C59</f>
        <v>0</v>
      </c>
      <c r="AV23" s="879"/>
      <c r="AW23" s="879"/>
      <c r="AX23" s="879"/>
      <c r="AY23" s="879"/>
      <c r="AZ23" s="879"/>
      <c r="BA23" s="879"/>
      <c r="BB23" s="879"/>
      <c r="BC23" s="879"/>
      <c r="BD23" s="879"/>
      <c r="BE23" s="879"/>
      <c r="BF23" s="879"/>
      <c r="BG23" s="879"/>
      <c r="BH23" s="632"/>
      <c r="BI23" s="602"/>
      <c r="BJ23" s="878">
        <f>CalcYear!C149</f>
        <v>0</v>
      </c>
      <c r="BK23" s="878"/>
      <c r="BL23" s="878"/>
      <c r="BM23" s="878"/>
      <c r="BN23" s="878"/>
      <c r="BO23" s="878"/>
      <c r="BP23" s="878"/>
      <c r="BQ23" s="878"/>
      <c r="BR23" s="878"/>
      <c r="BS23" s="878"/>
      <c r="BT23" s="878"/>
      <c r="BU23" s="878"/>
      <c r="BV23" s="878"/>
      <c r="BW23" s="256"/>
      <c r="BX23" s="306">
        <f t="shared" si="1"/>
        <v>19</v>
      </c>
    </row>
    <row r="24" spans="1:76" x14ac:dyDescent="0.25">
      <c r="A24" s="1"/>
      <c r="B24" s="244">
        <f t="shared" si="0"/>
        <v>20</v>
      </c>
      <c r="C24" s="407" t="s">
        <v>119</v>
      </c>
      <c r="D24" s="260"/>
      <c r="E24" s="574"/>
      <c r="F24" s="858">
        <f>SUM(Q24,AU24,'Page 3'!F24:H24,'Page 3'!P24:R24,'Page 3'!Z24:AB24)</f>
        <v>0</v>
      </c>
      <c r="G24" s="858"/>
      <c r="H24" s="575"/>
      <c r="I24" s="665" t="str">
        <f t="shared" ca="1" si="3"/>
        <v/>
      </c>
      <c r="J24" s="598"/>
      <c r="K24" s="859">
        <f>SUM(AF24,BJ24,'Page 3'!K24:M24,'Page 3'!U24:W24,'Page 3'!AE24:AG24)</f>
        <v>0</v>
      </c>
      <c r="L24" s="859"/>
      <c r="M24" s="599"/>
      <c r="N24" s="880" t="str">
        <f t="shared" ca="1" si="4"/>
        <v/>
      </c>
      <c r="O24" s="881" t="str">
        <f t="shared" ca="1" si="5"/>
        <v/>
      </c>
      <c r="P24" s="248"/>
      <c r="Q24" s="860">
        <f>SUM(Q16:AC23)</f>
        <v>0</v>
      </c>
      <c r="R24" s="860"/>
      <c r="S24" s="860"/>
      <c r="T24" s="860"/>
      <c r="U24" s="860"/>
      <c r="V24" s="860"/>
      <c r="W24" s="860"/>
      <c r="X24" s="860"/>
      <c r="Y24" s="860"/>
      <c r="Z24" s="860"/>
      <c r="AA24" s="860"/>
      <c r="AB24" s="860"/>
      <c r="AC24" s="860"/>
      <c r="AD24" s="641"/>
      <c r="AE24" s="642"/>
      <c r="AF24" s="861">
        <f>SUM(AF16:AR23)</f>
        <v>0</v>
      </c>
      <c r="AG24" s="861"/>
      <c r="AH24" s="861"/>
      <c r="AI24" s="861"/>
      <c r="AJ24" s="861"/>
      <c r="AK24" s="861"/>
      <c r="AL24" s="861"/>
      <c r="AM24" s="861"/>
      <c r="AN24" s="861"/>
      <c r="AO24" s="861"/>
      <c r="AP24" s="861"/>
      <c r="AQ24" s="861"/>
      <c r="AR24" s="861"/>
      <c r="AS24" s="643"/>
      <c r="AT24" s="644"/>
      <c r="AU24" s="862">
        <f>SUM(AU16:BG23)</f>
        <v>0</v>
      </c>
      <c r="AV24" s="862"/>
      <c r="AW24" s="862"/>
      <c r="AX24" s="862"/>
      <c r="AY24" s="862"/>
      <c r="AZ24" s="862"/>
      <c r="BA24" s="862"/>
      <c r="BB24" s="862"/>
      <c r="BC24" s="862"/>
      <c r="BD24" s="862"/>
      <c r="BE24" s="862"/>
      <c r="BF24" s="862"/>
      <c r="BG24" s="862"/>
      <c r="BH24" s="624"/>
      <c r="BI24" s="598"/>
      <c r="BJ24" s="861">
        <f>SUM(BJ16:BV23)</f>
        <v>0</v>
      </c>
      <c r="BK24" s="861"/>
      <c r="BL24" s="861"/>
      <c r="BM24" s="861"/>
      <c r="BN24" s="861"/>
      <c r="BO24" s="861"/>
      <c r="BP24" s="861"/>
      <c r="BQ24" s="861"/>
      <c r="BR24" s="861"/>
      <c r="BS24" s="861"/>
      <c r="BT24" s="861"/>
      <c r="BU24" s="861"/>
      <c r="BV24" s="861"/>
      <c r="BW24" s="249"/>
      <c r="BX24" s="306">
        <f t="shared" si="1"/>
        <v>20</v>
      </c>
    </row>
    <row r="25" spans="1:76" x14ac:dyDescent="0.25">
      <c r="A25" s="1"/>
      <c r="B25" s="244">
        <f t="shared" si="0"/>
        <v>21</v>
      </c>
      <c r="C25" s="410" t="s">
        <v>120</v>
      </c>
      <c r="D25" s="246"/>
      <c r="E25" s="583"/>
      <c r="F25" s="583"/>
      <c r="G25" s="584"/>
      <c r="H25" s="584"/>
      <c r="I25" s="668"/>
      <c r="J25" s="606"/>
      <c r="K25" s="607"/>
      <c r="L25" s="608"/>
      <c r="M25" s="608"/>
      <c r="N25" s="668"/>
      <c r="O25" s="671"/>
      <c r="P25" s="263"/>
      <c r="Q25" s="645"/>
      <c r="R25" s="646"/>
      <c r="S25" s="646"/>
      <c r="T25" s="646"/>
      <c r="U25" s="646"/>
      <c r="V25" s="646"/>
      <c r="W25" s="646"/>
      <c r="X25" s="646"/>
      <c r="Y25" s="646"/>
      <c r="Z25" s="646"/>
      <c r="AA25" s="646"/>
      <c r="AB25" s="646"/>
      <c r="AC25" s="611"/>
      <c r="AD25" s="646"/>
      <c r="AE25" s="646"/>
      <c r="AF25" s="647"/>
      <c r="AG25" s="648"/>
      <c r="AH25" s="648"/>
      <c r="AI25" s="648"/>
      <c r="AJ25" s="648"/>
      <c r="AK25" s="648"/>
      <c r="AL25" s="648"/>
      <c r="AM25" s="648"/>
      <c r="AN25" s="648"/>
      <c r="AO25" s="648"/>
      <c r="AP25" s="648"/>
      <c r="AQ25" s="648"/>
      <c r="AR25" s="648"/>
      <c r="AS25" s="646"/>
      <c r="AT25" s="649"/>
      <c r="AU25" s="650"/>
      <c r="AV25" s="648"/>
      <c r="AW25" s="648"/>
      <c r="AX25" s="648"/>
      <c r="AY25" s="648"/>
      <c r="AZ25" s="648"/>
      <c r="BA25" s="648"/>
      <c r="BB25" s="648"/>
      <c r="BC25" s="648"/>
      <c r="BD25" s="648"/>
      <c r="BE25" s="648"/>
      <c r="BF25" s="648"/>
      <c r="BG25" s="651"/>
      <c r="BH25" s="648"/>
      <c r="BI25" s="648"/>
      <c r="BJ25" s="647"/>
      <c r="BK25" s="648"/>
      <c r="BL25" s="648"/>
      <c r="BM25" s="648"/>
      <c r="BN25" s="648"/>
      <c r="BO25" s="648"/>
      <c r="BP25" s="648"/>
      <c r="BQ25" s="648"/>
      <c r="BR25" s="648"/>
      <c r="BS25" s="648"/>
      <c r="BT25" s="648"/>
      <c r="BU25" s="648"/>
      <c r="BV25" s="648"/>
      <c r="BW25" s="264"/>
      <c r="BX25" s="306">
        <f t="shared" si="1"/>
        <v>21</v>
      </c>
    </row>
    <row r="26" spans="1:76" x14ac:dyDescent="0.25">
      <c r="A26" s="1"/>
      <c r="B26" s="244">
        <f t="shared" si="0"/>
        <v>22</v>
      </c>
      <c r="C26" s="409" t="s">
        <v>121</v>
      </c>
      <c r="D26" s="244">
        <v>51</v>
      </c>
      <c r="E26" s="579"/>
      <c r="F26" s="873">
        <f>SUM(Q26,AU26,'Page 3'!F26:H26,'Page 3'!P26:R26,'Page 3'!Z26:AB26)</f>
        <v>0</v>
      </c>
      <c r="G26" s="873"/>
      <c r="H26" s="580"/>
      <c r="I26" s="667" t="str">
        <f t="shared" ref="I26:I43" ca="1" si="6">IF(ISERROR(F26/$F$6*100),"",IF((F26/$F$6*100)=0,"",(F26/$F$6*100)))</f>
        <v/>
      </c>
      <c r="J26" s="602"/>
      <c r="K26" s="874">
        <f>SUM(AF26,BJ26,'Page 3'!K26:M26,'Page 3'!U26:W26,'Page 3'!AE26:AG26)</f>
        <v>0</v>
      </c>
      <c r="L26" s="874"/>
      <c r="M26" s="603"/>
      <c r="N26" s="875" t="str">
        <f t="shared" ref="N26:N43" ca="1" si="7">IF(ISERROR(K26/$K$6*100),"",IF((K26/$K$6*100)=0,"",(K26/$K$6*100)))</f>
        <v/>
      </c>
      <c r="O26" s="876" t="str">
        <f t="shared" ref="O26:O43" ca="1" si="8">IF(ISERROR(L26/$F$6*100),"",(L26/$F$6*100))</f>
        <v/>
      </c>
      <c r="P26" s="255"/>
      <c r="Q26" s="877">
        <f>CalcMonth!C16</f>
        <v>0</v>
      </c>
      <c r="R26" s="877"/>
      <c r="S26" s="877"/>
      <c r="T26" s="877"/>
      <c r="U26" s="877"/>
      <c r="V26" s="877"/>
      <c r="W26" s="877"/>
      <c r="X26" s="877"/>
      <c r="Y26" s="877"/>
      <c r="Z26" s="877"/>
      <c r="AA26" s="877"/>
      <c r="AB26" s="877"/>
      <c r="AC26" s="877"/>
      <c r="AD26" s="632"/>
      <c r="AE26" s="602"/>
      <c r="AF26" s="878">
        <f>CalcYear!C106</f>
        <v>0</v>
      </c>
      <c r="AG26" s="878"/>
      <c r="AH26" s="878"/>
      <c r="AI26" s="878"/>
      <c r="AJ26" s="878"/>
      <c r="AK26" s="878"/>
      <c r="AL26" s="878"/>
      <c r="AM26" s="878"/>
      <c r="AN26" s="878"/>
      <c r="AO26" s="878"/>
      <c r="AP26" s="878"/>
      <c r="AQ26" s="878"/>
      <c r="AR26" s="878"/>
      <c r="AS26" s="635"/>
      <c r="AT26" s="640"/>
      <c r="AU26" s="879">
        <f>CalcMonth!C60</f>
        <v>0</v>
      </c>
      <c r="AV26" s="879"/>
      <c r="AW26" s="879"/>
      <c r="AX26" s="879"/>
      <c r="AY26" s="879"/>
      <c r="AZ26" s="879"/>
      <c r="BA26" s="879"/>
      <c r="BB26" s="879"/>
      <c r="BC26" s="879"/>
      <c r="BD26" s="879"/>
      <c r="BE26" s="879"/>
      <c r="BF26" s="879"/>
      <c r="BG26" s="879"/>
      <c r="BH26" s="632"/>
      <c r="BI26" s="602"/>
      <c r="BJ26" s="878">
        <f>CalcYear!C150</f>
        <v>0</v>
      </c>
      <c r="BK26" s="878"/>
      <c r="BL26" s="878"/>
      <c r="BM26" s="878"/>
      <c r="BN26" s="878"/>
      <c r="BO26" s="878"/>
      <c r="BP26" s="878"/>
      <c r="BQ26" s="878"/>
      <c r="BR26" s="878"/>
      <c r="BS26" s="878"/>
      <c r="BT26" s="878"/>
      <c r="BU26" s="878"/>
      <c r="BV26" s="878"/>
      <c r="BW26" s="256"/>
      <c r="BX26" s="306">
        <f t="shared" si="1"/>
        <v>22</v>
      </c>
    </row>
    <row r="27" spans="1:76" x14ac:dyDescent="0.25">
      <c r="A27" s="1"/>
      <c r="B27" s="244">
        <f t="shared" si="0"/>
        <v>23</v>
      </c>
      <c r="C27" s="409" t="s">
        <v>122</v>
      </c>
      <c r="D27" s="244">
        <v>53</v>
      </c>
      <c r="E27" s="579"/>
      <c r="F27" s="873">
        <f>SUM(Q27,AU27,'Page 3'!F27:H27,'Page 3'!P27:R27,'Page 3'!Z27:AB27)</f>
        <v>0</v>
      </c>
      <c r="G27" s="873"/>
      <c r="H27" s="580"/>
      <c r="I27" s="667" t="str">
        <f t="shared" ca="1" si="6"/>
        <v/>
      </c>
      <c r="J27" s="602"/>
      <c r="K27" s="874">
        <f>SUM(AF27,BJ27,'Page 3'!K27:M27,'Page 3'!U27:W27,'Page 3'!AE27:AG27)</f>
        <v>0</v>
      </c>
      <c r="L27" s="874"/>
      <c r="M27" s="603"/>
      <c r="N27" s="875" t="str">
        <f t="shared" ca="1" si="7"/>
        <v/>
      </c>
      <c r="O27" s="876" t="str">
        <f t="shared" ca="1" si="8"/>
        <v/>
      </c>
      <c r="P27" s="255"/>
      <c r="Q27" s="877">
        <f>CalcMonth!C17</f>
        <v>0</v>
      </c>
      <c r="R27" s="877"/>
      <c r="S27" s="877"/>
      <c r="T27" s="877"/>
      <c r="U27" s="877"/>
      <c r="V27" s="877"/>
      <c r="W27" s="877"/>
      <c r="X27" s="877"/>
      <c r="Y27" s="877"/>
      <c r="Z27" s="877"/>
      <c r="AA27" s="877"/>
      <c r="AB27" s="877"/>
      <c r="AC27" s="877"/>
      <c r="AD27" s="632"/>
      <c r="AE27" s="602"/>
      <c r="AF27" s="878">
        <f>CalcYear!C107</f>
        <v>0</v>
      </c>
      <c r="AG27" s="878"/>
      <c r="AH27" s="878"/>
      <c r="AI27" s="878"/>
      <c r="AJ27" s="878"/>
      <c r="AK27" s="878"/>
      <c r="AL27" s="878"/>
      <c r="AM27" s="878"/>
      <c r="AN27" s="878"/>
      <c r="AO27" s="878"/>
      <c r="AP27" s="878"/>
      <c r="AQ27" s="878"/>
      <c r="AR27" s="878"/>
      <c r="AS27" s="635"/>
      <c r="AT27" s="640"/>
      <c r="AU27" s="879">
        <f>CalcMonth!C61</f>
        <v>0</v>
      </c>
      <c r="AV27" s="879"/>
      <c r="AW27" s="879"/>
      <c r="AX27" s="879"/>
      <c r="AY27" s="879"/>
      <c r="AZ27" s="879"/>
      <c r="BA27" s="879"/>
      <c r="BB27" s="879"/>
      <c r="BC27" s="879"/>
      <c r="BD27" s="879"/>
      <c r="BE27" s="879"/>
      <c r="BF27" s="879"/>
      <c r="BG27" s="879"/>
      <c r="BH27" s="632"/>
      <c r="BI27" s="602"/>
      <c r="BJ27" s="878">
        <f>CalcYear!C151</f>
        <v>0</v>
      </c>
      <c r="BK27" s="878"/>
      <c r="BL27" s="878"/>
      <c r="BM27" s="878"/>
      <c r="BN27" s="878"/>
      <c r="BO27" s="878"/>
      <c r="BP27" s="878"/>
      <c r="BQ27" s="878"/>
      <c r="BR27" s="878"/>
      <c r="BS27" s="878"/>
      <c r="BT27" s="878"/>
      <c r="BU27" s="878"/>
      <c r="BV27" s="878"/>
      <c r="BW27" s="256"/>
      <c r="BX27" s="306">
        <f t="shared" si="1"/>
        <v>23</v>
      </c>
    </row>
    <row r="28" spans="1:76" x14ac:dyDescent="0.25">
      <c r="A28" s="1"/>
      <c r="B28" s="244">
        <f t="shared" si="0"/>
        <v>24</v>
      </c>
      <c r="C28" s="409" t="s">
        <v>123</v>
      </c>
      <c r="D28" s="244">
        <v>60</v>
      </c>
      <c r="E28" s="579"/>
      <c r="F28" s="873">
        <f>SUM(Q28,AU28,'Page 3'!F28:H28,'Page 3'!P28:R28,'Page 3'!Z28:AB28)</f>
        <v>0</v>
      </c>
      <c r="G28" s="873"/>
      <c r="H28" s="580"/>
      <c r="I28" s="667" t="str">
        <f t="shared" ca="1" si="6"/>
        <v/>
      </c>
      <c r="J28" s="602"/>
      <c r="K28" s="874">
        <f>SUM(AF28,BJ28,'Page 3'!K28:M28,'Page 3'!U28:W28,'Page 3'!AE28:AG28)</f>
        <v>0</v>
      </c>
      <c r="L28" s="874"/>
      <c r="M28" s="603"/>
      <c r="N28" s="875" t="str">
        <f t="shared" ca="1" si="7"/>
        <v/>
      </c>
      <c r="O28" s="876" t="str">
        <f t="shared" ca="1" si="8"/>
        <v/>
      </c>
      <c r="P28" s="255"/>
      <c r="Q28" s="877">
        <f>CalcMonth!C18</f>
        <v>0</v>
      </c>
      <c r="R28" s="877"/>
      <c r="S28" s="877"/>
      <c r="T28" s="877"/>
      <c r="U28" s="877"/>
      <c r="V28" s="877"/>
      <c r="W28" s="877"/>
      <c r="X28" s="877"/>
      <c r="Y28" s="877"/>
      <c r="Z28" s="877"/>
      <c r="AA28" s="877"/>
      <c r="AB28" s="877"/>
      <c r="AC28" s="877"/>
      <c r="AD28" s="632"/>
      <c r="AE28" s="602"/>
      <c r="AF28" s="878">
        <f>CalcYear!C108</f>
        <v>0</v>
      </c>
      <c r="AG28" s="878"/>
      <c r="AH28" s="878"/>
      <c r="AI28" s="878"/>
      <c r="AJ28" s="878"/>
      <c r="AK28" s="878"/>
      <c r="AL28" s="878"/>
      <c r="AM28" s="878"/>
      <c r="AN28" s="878"/>
      <c r="AO28" s="878"/>
      <c r="AP28" s="878"/>
      <c r="AQ28" s="878"/>
      <c r="AR28" s="878"/>
      <c r="AS28" s="635"/>
      <c r="AT28" s="640"/>
      <c r="AU28" s="879">
        <f>CalcMonth!C62</f>
        <v>0</v>
      </c>
      <c r="AV28" s="879"/>
      <c r="AW28" s="879"/>
      <c r="AX28" s="879"/>
      <c r="AY28" s="879"/>
      <c r="AZ28" s="879"/>
      <c r="BA28" s="879"/>
      <c r="BB28" s="879"/>
      <c r="BC28" s="879"/>
      <c r="BD28" s="879"/>
      <c r="BE28" s="879"/>
      <c r="BF28" s="879"/>
      <c r="BG28" s="879"/>
      <c r="BH28" s="632"/>
      <c r="BI28" s="602"/>
      <c r="BJ28" s="878">
        <f>CalcYear!C152</f>
        <v>0</v>
      </c>
      <c r="BK28" s="878"/>
      <c r="BL28" s="878"/>
      <c r="BM28" s="878"/>
      <c r="BN28" s="878"/>
      <c r="BO28" s="878"/>
      <c r="BP28" s="878"/>
      <c r="BQ28" s="878"/>
      <c r="BR28" s="878"/>
      <c r="BS28" s="878"/>
      <c r="BT28" s="878"/>
      <c r="BU28" s="878"/>
      <c r="BV28" s="878"/>
      <c r="BW28" s="256"/>
      <c r="BX28" s="306">
        <f t="shared" si="1"/>
        <v>24</v>
      </c>
    </row>
    <row r="29" spans="1:76" x14ac:dyDescent="0.25">
      <c r="A29" s="1"/>
      <c r="B29" s="244">
        <f t="shared" si="0"/>
        <v>25</v>
      </c>
      <c r="C29" s="403" t="s">
        <v>124</v>
      </c>
      <c r="D29" s="265">
        <v>61</v>
      </c>
      <c r="E29" s="579"/>
      <c r="F29" s="873">
        <f>SUM(Q29,AU29,'Page 3'!F29:H29,'Page 3'!P29:R29,'Page 3'!Z29:AB29)</f>
        <v>0</v>
      </c>
      <c r="G29" s="873"/>
      <c r="H29" s="580"/>
      <c r="I29" s="667" t="str">
        <f t="shared" ca="1" si="6"/>
        <v/>
      </c>
      <c r="J29" s="602"/>
      <c r="K29" s="874">
        <f>SUM(AF29,BJ29,'Page 3'!K29:M29,'Page 3'!U29:W29,'Page 3'!AE29:AG29)</f>
        <v>0</v>
      </c>
      <c r="L29" s="874"/>
      <c r="M29" s="603"/>
      <c r="N29" s="875" t="str">
        <f t="shared" ca="1" si="7"/>
        <v/>
      </c>
      <c r="O29" s="876" t="str">
        <f t="shared" ca="1" si="8"/>
        <v/>
      </c>
      <c r="P29" s="255"/>
      <c r="Q29" s="877">
        <f>CalcMonth!C19</f>
        <v>0</v>
      </c>
      <c r="R29" s="877"/>
      <c r="S29" s="877"/>
      <c r="T29" s="877"/>
      <c r="U29" s="877"/>
      <c r="V29" s="877"/>
      <c r="W29" s="877"/>
      <c r="X29" s="877"/>
      <c r="Y29" s="877"/>
      <c r="Z29" s="877"/>
      <c r="AA29" s="877"/>
      <c r="AB29" s="877"/>
      <c r="AC29" s="877"/>
      <c r="AD29" s="632"/>
      <c r="AE29" s="602"/>
      <c r="AF29" s="878">
        <f>CalcYear!C109</f>
        <v>0</v>
      </c>
      <c r="AG29" s="878"/>
      <c r="AH29" s="878"/>
      <c r="AI29" s="878"/>
      <c r="AJ29" s="878"/>
      <c r="AK29" s="878"/>
      <c r="AL29" s="878"/>
      <c r="AM29" s="878"/>
      <c r="AN29" s="878"/>
      <c r="AO29" s="878"/>
      <c r="AP29" s="878"/>
      <c r="AQ29" s="878"/>
      <c r="AR29" s="878"/>
      <c r="AS29" s="635"/>
      <c r="AT29" s="640"/>
      <c r="AU29" s="879">
        <f>CalcMonth!C63</f>
        <v>0</v>
      </c>
      <c r="AV29" s="879"/>
      <c r="AW29" s="879"/>
      <c r="AX29" s="879"/>
      <c r="AY29" s="879"/>
      <c r="AZ29" s="879"/>
      <c r="BA29" s="879"/>
      <c r="BB29" s="879"/>
      <c r="BC29" s="879"/>
      <c r="BD29" s="879"/>
      <c r="BE29" s="879"/>
      <c r="BF29" s="879"/>
      <c r="BG29" s="879"/>
      <c r="BH29" s="632"/>
      <c r="BI29" s="602"/>
      <c r="BJ29" s="878">
        <f>CalcYear!C153</f>
        <v>0</v>
      </c>
      <c r="BK29" s="878"/>
      <c r="BL29" s="878"/>
      <c r="BM29" s="878"/>
      <c r="BN29" s="878"/>
      <c r="BO29" s="878"/>
      <c r="BP29" s="878"/>
      <c r="BQ29" s="878"/>
      <c r="BR29" s="878"/>
      <c r="BS29" s="878"/>
      <c r="BT29" s="878"/>
      <c r="BU29" s="878"/>
      <c r="BV29" s="878"/>
      <c r="BW29" s="256"/>
      <c r="BX29" s="306">
        <f t="shared" si="1"/>
        <v>25</v>
      </c>
    </row>
    <row r="30" spans="1:76" x14ac:dyDescent="0.25">
      <c r="A30" s="1"/>
      <c r="B30" s="244">
        <f t="shared" si="0"/>
        <v>26</v>
      </c>
      <c r="C30" s="409" t="s">
        <v>125</v>
      </c>
      <c r="D30" s="244">
        <v>63</v>
      </c>
      <c r="E30" s="579"/>
      <c r="F30" s="873">
        <f>SUM(Q30,AU30,'Page 3'!F30:H30,'Page 3'!P30:R30,'Page 3'!Z30:AB30)</f>
        <v>0</v>
      </c>
      <c r="G30" s="873"/>
      <c r="H30" s="580"/>
      <c r="I30" s="667" t="str">
        <f t="shared" ca="1" si="6"/>
        <v/>
      </c>
      <c r="J30" s="602"/>
      <c r="K30" s="874">
        <f>SUM(AF30,BJ30,'Page 3'!K30:M30,'Page 3'!U30:W30,'Page 3'!AE30:AG30)</f>
        <v>0</v>
      </c>
      <c r="L30" s="874"/>
      <c r="M30" s="603"/>
      <c r="N30" s="875" t="str">
        <f t="shared" ca="1" si="7"/>
        <v/>
      </c>
      <c r="O30" s="876" t="str">
        <f t="shared" ca="1" si="8"/>
        <v/>
      </c>
      <c r="P30" s="255"/>
      <c r="Q30" s="877">
        <f>CalcMonth!C20</f>
        <v>0</v>
      </c>
      <c r="R30" s="877"/>
      <c r="S30" s="877"/>
      <c r="T30" s="877"/>
      <c r="U30" s="877"/>
      <c r="V30" s="877"/>
      <c r="W30" s="877"/>
      <c r="X30" s="877"/>
      <c r="Y30" s="877"/>
      <c r="Z30" s="877"/>
      <c r="AA30" s="877"/>
      <c r="AB30" s="877"/>
      <c r="AC30" s="877"/>
      <c r="AD30" s="632"/>
      <c r="AE30" s="602"/>
      <c r="AF30" s="878">
        <f>CalcYear!C110</f>
        <v>0</v>
      </c>
      <c r="AG30" s="878"/>
      <c r="AH30" s="878"/>
      <c r="AI30" s="878"/>
      <c r="AJ30" s="878"/>
      <c r="AK30" s="878"/>
      <c r="AL30" s="878"/>
      <c r="AM30" s="878"/>
      <c r="AN30" s="878"/>
      <c r="AO30" s="878"/>
      <c r="AP30" s="878"/>
      <c r="AQ30" s="878"/>
      <c r="AR30" s="878"/>
      <c r="AS30" s="635"/>
      <c r="AT30" s="640"/>
      <c r="AU30" s="879">
        <f>CalcMonth!C64</f>
        <v>0</v>
      </c>
      <c r="AV30" s="879"/>
      <c r="AW30" s="879"/>
      <c r="AX30" s="879"/>
      <c r="AY30" s="879"/>
      <c r="AZ30" s="879"/>
      <c r="BA30" s="879"/>
      <c r="BB30" s="879"/>
      <c r="BC30" s="879"/>
      <c r="BD30" s="879"/>
      <c r="BE30" s="879"/>
      <c r="BF30" s="879"/>
      <c r="BG30" s="879"/>
      <c r="BH30" s="632"/>
      <c r="BI30" s="602"/>
      <c r="BJ30" s="878">
        <f>CalcYear!C154</f>
        <v>0</v>
      </c>
      <c r="BK30" s="878"/>
      <c r="BL30" s="878"/>
      <c r="BM30" s="878"/>
      <c r="BN30" s="878"/>
      <c r="BO30" s="878"/>
      <c r="BP30" s="878"/>
      <c r="BQ30" s="878"/>
      <c r="BR30" s="878"/>
      <c r="BS30" s="878"/>
      <c r="BT30" s="878"/>
      <c r="BU30" s="878"/>
      <c r="BV30" s="878"/>
      <c r="BW30" s="256"/>
      <c r="BX30" s="306">
        <f t="shared" si="1"/>
        <v>26</v>
      </c>
    </row>
    <row r="31" spans="1:76" x14ac:dyDescent="0.25">
      <c r="A31" s="1"/>
      <c r="B31" s="244">
        <f t="shared" si="0"/>
        <v>27</v>
      </c>
      <c r="C31" s="409" t="s">
        <v>126</v>
      </c>
      <c r="D31" s="244">
        <v>67</v>
      </c>
      <c r="E31" s="579"/>
      <c r="F31" s="873">
        <f>SUM(Q31,AU31,'Page 3'!F31:H31,'Page 3'!P31:R31,'Page 3'!Z31:AB31)</f>
        <v>0</v>
      </c>
      <c r="G31" s="873"/>
      <c r="H31" s="580"/>
      <c r="I31" s="667" t="str">
        <f t="shared" ca="1" si="6"/>
        <v/>
      </c>
      <c r="J31" s="602"/>
      <c r="K31" s="874">
        <f>SUM(AF31,BJ31,'Page 3'!K31:M31,'Page 3'!U31:W31,'Page 3'!AE31:AG31)</f>
        <v>0</v>
      </c>
      <c r="L31" s="874"/>
      <c r="M31" s="603"/>
      <c r="N31" s="875" t="str">
        <f t="shared" ca="1" si="7"/>
        <v/>
      </c>
      <c r="O31" s="876" t="str">
        <f t="shared" ca="1" si="8"/>
        <v/>
      </c>
      <c r="P31" s="255"/>
      <c r="Q31" s="877">
        <f>CalcMonth!C21</f>
        <v>0</v>
      </c>
      <c r="R31" s="877"/>
      <c r="S31" s="877"/>
      <c r="T31" s="877"/>
      <c r="U31" s="877"/>
      <c r="V31" s="877"/>
      <c r="W31" s="877"/>
      <c r="X31" s="877"/>
      <c r="Y31" s="877"/>
      <c r="Z31" s="877"/>
      <c r="AA31" s="877"/>
      <c r="AB31" s="877"/>
      <c r="AC31" s="877"/>
      <c r="AD31" s="632"/>
      <c r="AE31" s="602"/>
      <c r="AF31" s="878">
        <f>CalcYear!C111</f>
        <v>0</v>
      </c>
      <c r="AG31" s="878"/>
      <c r="AH31" s="878"/>
      <c r="AI31" s="878"/>
      <c r="AJ31" s="878"/>
      <c r="AK31" s="878"/>
      <c r="AL31" s="878"/>
      <c r="AM31" s="878"/>
      <c r="AN31" s="878"/>
      <c r="AO31" s="878"/>
      <c r="AP31" s="878"/>
      <c r="AQ31" s="878"/>
      <c r="AR31" s="878"/>
      <c r="AS31" s="635"/>
      <c r="AT31" s="640"/>
      <c r="AU31" s="879">
        <f>CalcMonth!C65</f>
        <v>0</v>
      </c>
      <c r="AV31" s="879"/>
      <c r="AW31" s="879"/>
      <c r="AX31" s="879"/>
      <c r="AY31" s="879"/>
      <c r="AZ31" s="879"/>
      <c r="BA31" s="879"/>
      <c r="BB31" s="879"/>
      <c r="BC31" s="879"/>
      <c r="BD31" s="879"/>
      <c r="BE31" s="879"/>
      <c r="BF31" s="879"/>
      <c r="BG31" s="879"/>
      <c r="BH31" s="632"/>
      <c r="BI31" s="602"/>
      <c r="BJ31" s="878">
        <f>CalcYear!C155</f>
        <v>0</v>
      </c>
      <c r="BK31" s="878"/>
      <c r="BL31" s="878"/>
      <c r="BM31" s="878"/>
      <c r="BN31" s="878"/>
      <c r="BO31" s="878"/>
      <c r="BP31" s="878"/>
      <c r="BQ31" s="878"/>
      <c r="BR31" s="878"/>
      <c r="BS31" s="878"/>
      <c r="BT31" s="878"/>
      <c r="BU31" s="878"/>
      <c r="BV31" s="878"/>
      <c r="BW31" s="256"/>
      <c r="BX31" s="306">
        <f t="shared" si="1"/>
        <v>27</v>
      </c>
    </row>
    <row r="32" spans="1:76" x14ac:dyDescent="0.25">
      <c r="A32" s="1"/>
      <c r="B32" s="244">
        <f t="shared" si="0"/>
        <v>28</v>
      </c>
      <c r="C32" s="408" t="s">
        <v>127</v>
      </c>
      <c r="D32" s="244">
        <v>68</v>
      </c>
      <c r="E32" s="579"/>
      <c r="F32" s="873">
        <f>SUM(Q32,AU32,'Page 3'!F32:H32,'Page 3'!P32:R32,'Page 3'!Z32:AB32)</f>
        <v>0</v>
      </c>
      <c r="G32" s="873"/>
      <c r="H32" s="580"/>
      <c r="I32" s="667" t="str">
        <f t="shared" ca="1" si="6"/>
        <v/>
      </c>
      <c r="J32" s="602"/>
      <c r="K32" s="874">
        <f>SUM(AF32,BJ32,'Page 3'!K32:M32,'Page 3'!U32:W32,'Page 3'!AE32:AG32)</f>
        <v>0</v>
      </c>
      <c r="L32" s="874"/>
      <c r="M32" s="603"/>
      <c r="N32" s="875" t="str">
        <f t="shared" ca="1" si="7"/>
        <v/>
      </c>
      <c r="O32" s="876" t="str">
        <f t="shared" ca="1" si="8"/>
        <v/>
      </c>
      <c r="P32" s="255"/>
      <c r="Q32" s="877">
        <f>CalcMonth!C22</f>
        <v>0</v>
      </c>
      <c r="R32" s="877"/>
      <c r="S32" s="877"/>
      <c r="T32" s="877"/>
      <c r="U32" s="877"/>
      <c r="V32" s="877"/>
      <c r="W32" s="877"/>
      <c r="X32" s="877"/>
      <c r="Y32" s="877"/>
      <c r="Z32" s="877"/>
      <c r="AA32" s="877"/>
      <c r="AB32" s="877"/>
      <c r="AC32" s="877"/>
      <c r="AD32" s="632"/>
      <c r="AE32" s="602"/>
      <c r="AF32" s="878">
        <f>CalcYear!C112</f>
        <v>0</v>
      </c>
      <c r="AG32" s="878"/>
      <c r="AH32" s="878"/>
      <c r="AI32" s="878"/>
      <c r="AJ32" s="878"/>
      <c r="AK32" s="878"/>
      <c r="AL32" s="878"/>
      <c r="AM32" s="878"/>
      <c r="AN32" s="878"/>
      <c r="AO32" s="878"/>
      <c r="AP32" s="878"/>
      <c r="AQ32" s="878"/>
      <c r="AR32" s="878"/>
      <c r="AS32" s="635"/>
      <c r="AT32" s="640"/>
      <c r="AU32" s="879">
        <f>CalcMonth!C66</f>
        <v>0</v>
      </c>
      <c r="AV32" s="879"/>
      <c r="AW32" s="879"/>
      <c r="AX32" s="879"/>
      <c r="AY32" s="879"/>
      <c r="AZ32" s="879"/>
      <c r="BA32" s="879"/>
      <c r="BB32" s="879"/>
      <c r="BC32" s="879"/>
      <c r="BD32" s="879"/>
      <c r="BE32" s="879"/>
      <c r="BF32" s="879"/>
      <c r="BG32" s="879"/>
      <c r="BH32" s="632"/>
      <c r="BI32" s="602"/>
      <c r="BJ32" s="878">
        <f>CalcYear!C156</f>
        <v>0</v>
      </c>
      <c r="BK32" s="878"/>
      <c r="BL32" s="878"/>
      <c r="BM32" s="878"/>
      <c r="BN32" s="878"/>
      <c r="BO32" s="878"/>
      <c r="BP32" s="878"/>
      <c r="BQ32" s="878"/>
      <c r="BR32" s="878"/>
      <c r="BS32" s="878"/>
      <c r="BT32" s="878"/>
      <c r="BU32" s="878"/>
      <c r="BV32" s="878"/>
      <c r="BW32" s="256"/>
      <c r="BX32" s="306">
        <f t="shared" si="1"/>
        <v>28</v>
      </c>
    </row>
    <row r="33" spans="1:76" x14ac:dyDescent="0.25">
      <c r="A33" s="1"/>
      <c r="B33" s="244">
        <f t="shared" si="0"/>
        <v>29</v>
      </c>
      <c r="C33" s="409" t="s">
        <v>128</v>
      </c>
      <c r="D33" s="244">
        <v>69</v>
      </c>
      <c r="E33" s="579"/>
      <c r="F33" s="873">
        <f>SUM(Q33,AU33,'Page 3'!F33:H33,'Page 3'!P33:R33,'Page 3'!Z33:AB33)</f>
        <v>0</v>
      </c>
      <c r="G33" s="873"/>
      <c r="H33" s="580"/>
      <c r="I33" s="667" t="str">
        <f t="shared" ca="1" si="6"/>
        <v/>
      </c>
      <c r="J33" s="602"/>
      <c r="K33" s="874">
        <f>SUM(AF33,BJ33,'Page 3'!K33:M33,'Page 3'!U33:W33,'Page 3'!AE33:AG33)</f>
        <v>0</v>
      </c>
      <c r="L33" s="874"/>
      <c r="M33" s="603"/>
      <c r="N33" s="875" t="str">
        <f t="shared" ca="1" si="7"/>
        <v/>
      </c>
      <c r="O33" s="876" t="str">
        <f t="shared" ca="1" si="8"/>
        <v/>
      </c>
      <c r="P33" s="255"/>
      <c r="Q33" s="877">
        <f>CalcMonth!C23</f>
        <v>0</v>
      </c>
      <c r="R33" s="877"/>
      <c r="S33" s="877"/>
      <c r="T33" s="877"/>
      <c r="U33" s="877"/>
      <c r="V33" s="877"/>
      <c r="W33" s="877"/>
      <c r="X33" s="877"/>
      <c r="Y33" s="877"/>
      <c r="Z33" s="877"/>
      <c r="AA33" s="877"/>
      <c r="AB33" s="877"/>
      <c r="AC33" s="877"/>
      <c r="AD33" s="632"/>
      <c r="AE33" s="602"/>
      <c r="AF33" s="878">
        <f>CalcYear!C113</f>
        <v>0</v>
      </c>
      <c r="AG33" s="878"/>
      <c r="AH33" s="878"/>
      <c r="AI33" s="878"/>
      <c r="AJ33" s="878"/>
      <c r="AK33" s="878"/>
      <c r="AL33" s="878"/>
      <c r="AM33" s="878"/>
      <c r="AN33" s="878"/>
      <c r="AO33" s="878"/>
      <c r="AP33" s="878"/>
      <c r="AQ33" s="878"/>
      <c r="AR33" s="878"/>
      <c r="AS33" s="635"/>
      <c r="AT33" s="640"/>
      <c r="AU33" s="879">
        <f>CalcMonth!C67</f>
        <v>0</v>
      </c>
      <c r="AV33" s="879"/>
      <c r="AW33" s="879"/>
      <c r="AX33" s="879"/>
      <c r="AY33" s="879"/>
      <c r="AZ33" s="879"/>
      <c r="BA33" s="879"/>
      <c r="BB33" s="879"/>
      <c r="BC33" s="879"/>
      <c r="BD33" s="879"/>
      <c r="BE33" s="879"/>
      <c r="BF33" s="879"/>
      <c r="BG33" s="879"/>
      <c r="BH33" s="632"/>
      <c r="BI33" s="602"/>
      <c r="BJ33" s="878">
        <f>CalcYear!C157</f>
        <v>0</v>
      </c>
      <c r="BK33" s="878"/>
      <c r="BL33" s="878"/>
      <c r="BM33" s="878"/>
      <c r="BN33" s="878"/>
      <c r="BO33" s="878"/>
      <c r="BP33" s="878"/>
      <c r="BQ33" s="878"/>
      <c r="BR33" s="878"/>
      <c r="BS33" s="878"/>
      <c r="BT33" s="878"/>
      <c r="BU33" s="878"/>
      <c r="BV33" s="878"/>
      <c r="BW33" s="256"/>
      <c r="BX33" s="306">
        <f t="shared" si="1"/>
        <v>29</v>
      </c>
    </row>
    <row r="34" spans="1:76" x14ac:dyDescent="0.25">
      <c r="A34" s="1"/>
      <c r="B34" s="244">
        <f t="shared" si="0"/>
        <v>30</v>
      </c>
      <c r="C34" s="409" t="s">
        <v>129</v>
      </c>
      <c r="D34" s="244">
        <v>70</v>
      </c>
      <c r="E34" s="579"/>
      <c r="F34" s="873">
        <f>SUM(Q34,AU34,'Page 3'!F34:H34,'Page 3'!P34:R34,'Page 3'!Z34:AB34)</f>
        <v>0</v>
      </c>
      <c r="G34" s="873"/>
      <c r="H34" s="580"/>
      <c r="I34" s="667" t="str">
        <f t="shared" ca="1" si="6"/>
        <v/>
      </c>
      <c r="J34" s="602"/>
      <c r="K34" s="874">
        <f>SUM(AF34,BJ34,'Page 3'!K34:M34,'Page 3'!U34:W34,'Page 3'!AE34:AG34)</f>
        <v>0</v>
      </c>
      <c r="L34" s="874"/>
      <c r="M34" s="603"/>
      <c r="N34" s="875" t="str">
        <f t="shared" ca="1" si="7"/>
        <v/>
      </c>
      <c r="O34" s="876" t="str">
        <f t="shared" ca="1" si="8"/>
        <v/>
      </c>
      <c r="P34" s="255"/>
      <c r="Q34" s="877">
        <f>CalcMonth!C24</f>
        <v>0</v>
      </c>
      <c r="R34" s="877"/>
      <c r="S34" s="877"/>
      <c r="T34" s="877"/>
      <c r="U34" s="877"/>
      <c r="V34" s="877"/>
      <c r="W34" s="877"/>
      <c r="X34" s="877"/>
      <c r="Y34" s="877"/>
      <c r="Z34" s="877"/>
      <c r="AA34" s="877"/>
      <c r="AB34" s="877"/>
      <c r="AC34" s="877"/>
      <c r="AD34" s="632"/>
      <c r="AE34" s="602"/>
      <c r="AF34" s="878">
        <f>CalcYear!C114</f>
        <v>0</v>
      </c>
      <c r="AG34" s="878"/>
      <c r="AH34" s="878"/>
      <c r="AI34" s="878"/>
      <c r="AJ34" s="878"/>
      <c r="AK34" s="878"/>
      <c r="AL34" s="878"/>
      <c r="AM34" s="878"/>
      <c r="AN34" s="878"/>
      <c r="AO34" s="878"/>
      <c r="AP34" s="878"/>
      <c r="AQ34" s="878"/>
      <c r="AR34" s="878"/>
      <c r="AS34" s="635"/>
      <c r="AT34" s="640"/>
      <c r="AU34" s="879">
        <f>CalcMonth!C68</f>
        <v>0</v>
      </c>
      <c r="AV34" s="879"/>
      <c r="AW34" s="879"/>
      <c r="AX34" s="879"/>
      <c r="AY34" s="879"/>
      <c r="AZ34" s="879"/>
      <c r="BA34" s="879"/>
      <c r="BB34" s="879"/>
      <c r="BC34" s="879"/>
      <c r="BD34" s="879"/>
      <c r="BE34" s="879"/>
      <c r="BF34" s="879"/>
      <c r="BG34" s="879"/>
      <c r="BH34" s="632"/>
      <c r="BI34" s="602"/>
      <c r="BJ34" s="878">
        <f>CalcYear!C158</f>
        <v>0</v>
      </c>
      <c r="BK34" s="878"/>
      <c r="BL34" s="878"/>
      <c r="BM34" s="878"/>
      <c r="BN34" s="878"/>
      <c r="BO34" s="878"/>
      <c r="BP34" s="878"/>
      <c r="BQ34" s="878"/>
      <c r="BR34" s="878"/>
      <c r="BS34" s="878"/>
      <c r="BT34" s="878"/>
      <c r="BU34" s="878"/>
      <c r="BV34" s="878"/>
      <c r="BW34" s="256"/>
      <c r="BX34" s="306">
        <f t="shared" si="1"/>
        <v>30</v>
      </c>
    </row>
    <row r="35" spans="1:76" x14ac:dyDescent="0.25">
      <c r="A35" s="1"/>
      <c r="B35" s="244">
        <f t="shared" si="0"/>
        <v>31</v>
      </c>
      <c r="C35" s="409" t="s">
        <v>130</v>
      </c>
      <c r="D35" s="244">
        <v>71</v>
      </c>
      <c r="E35" s="579"/>
      <c r="F35" s="873">
        <f>SUM(Q35,AU35,'Page 3'!F35:H35,'Page 3'!P35:R35,'Page 3'!Z35:AB35)</f>
        <v>0</v>
      </c>
      <c r="G35" s="873"/>
      <c r="H35" s="580"/>
      <c r="I35" s="667" t="str">
        <f t="shared" ca="1" si="6"/>
        <v/>
      </c>
      <c r="J35" s="602"/>
      <c r="K35" s="874">
        <f>SUM(AF35,BJ35,'Page 3'!K35:M35,'Page 3'!U35:W35,'Page 3'!AE35:AG35)</f>
        <v>0</v>
      </c>
      <c r="L35" s="874"/>
      <c r="M35" s="603"/>
      <c r="N35" s="875" t="str">
        <f t="shared" ca="1" si="7"/>
        <v/>
      </c>
      <c r="O35" s="876" t="str">
        <f t="shared" ca="1" si="8"/>
        <v/>
      </c>
      <c r="P35" s="255"/>
      <c r="Q35" s="877">
        <f>CalcMonth!C25</f>
        <v>0</v>
      </c>
      <c r="R35" s="877"/>
      <c r="S35" s="877"/>
      <c r="T35" s="877"/>
      <c r="U35" s="877"/>
      <c r="V35" s="877"/>
      <c r="W35" s="877"/>
      <c r="X35" s="877"/>
      <c r="Y35" s="877"/>
      <c r="Z35" s="877"/>
      <c r="AA35" s="877"/>
      <c r="AB35" s="877"/>
      <c r="AC35" s="877"/>
      <c r="AD35" s="632"/>
      <c r="AE35" s="602"/>
      <c r="AF35" s="878">
        <f>CalcYear!C115</f>
        <v>0</v>
      </c>
      <c r="AG35" s="878"/>
      <c r="AH35" s="878"/>
      <c r="AI35" s="878"/>
      <c r="AJ35" s="878"/>
      <c r="AK35" s="878"/>
      <c r="AL35" s="878"/>
      <c r="AM35" s="878"/>
      <c r="AN35" s="878"/>
      <c r="AO35" s="878"/>
      <c r="AP35" s="878"/>
      <c r="AQ35" s="878"/>
      <c r="AR35" s="878"/>
      <c r="AS35" s="635"/>
      <c r="AT35" s="640"/>
      <c r="AU35" s="879">
        <f>CalcMonth!C69</f>
        <v>0</v>
      </c>
      <c r="AV35" s="879"/>
      <c r="AW35" s="879"/>
      <c r="AX35" s="879"/>
      <c r="AY35" s="879"/>
      <c r="AZ35" s="879"/>
      <c r="BA35" s="879"/>
      <c r="BB35" s="879"/>
      <c r="BC35" s="879"/>
      <c r="BD35" s="879"/>
      <c r="BE35" s="879"/>
      <c r="BF35" s="879"/>
      <c r="BG35" s="879"/>
      <c r="BH35" s="632"/>
      <c r="BI35" s="602"/>
      <c r="BJ35" s="878">
        <f>CalcYear!C159</f>
        <v>0</v>
      </c>
      <c r="BK35" s="878"/>
      <c r="BL35" s="878"/>
      <c r="BM35" s="878"/>
      <c r="BN35" s="878"/>
      <c r="BO35" s="878"/>
      <c r="BP35" s="878"/>
      <c r="BQ35" s="878"/>
      <c r="BR35" s="878"/>
      <c r="BS35" s="878"/>
      <c r="BT35" s="878"/>
      <c r="BU35" s="878"/>
      <c r="BV35" s="878"/>
      <c r="BW35" s="256"/>
      <c r="BX35" s="306">
        <f t="shared" si="1"/>
        <v>31</v>
      </c>
    </row>
    <row r="36" spans="1:76" x14ac:dyDescent="0.25">
      <c r="A36" s="1"/>
      <c r="B36" s="244">
        <f t="shared" si="0"/>
        <v>32</v>
      </c>
      <c r="C36" s="409" t="s">
        <v>131</v>
      </c>
      <c r="D36" s="244">
        <v>72</v>
      </c>
      <c r="E36" s="579"/>
      <c r="F36" s="873">
        <f>SUM(Q36,AU36,'Page 3'!F36:H36,'Page 3'!P36:R36,'Page 3'!Z36:AB36)</f>
        <v>0</v>
      </c>
      <c r="G36" s="873"/>
      <c r="H36" s="580"/>
      <c r="I36" s="667" t="str">
        <f t="shared" ca="1" si="6"/>
        <v/>
      </c>
      <c r="J36" s="602"/>
      <c r="K36" s="874">
        <f>SUM(AF36,BJ36,'Page 3'!K36:M36,'Page 3'!U36:W36,'Page 3'!AE36:AG36)</f>
        <v>0</v>
      </c>
      <c r="L36" s="874"/>
      <c r="M36" s="603"/>
      <c r="N36" s="875" t="str">
        <f t="shared" ca="1" si="7"/>
        <v/>
      </c>
      <c r="O36" s="876" t="str">
        <f t="shared" ca="1" si="8"/>
        <v/>
      </c>
      <c r="P36" s="255"/>
      <c r="Q36" s="877">
        <f>CalcMonth!C26</f>
        <v>0</v>
      </c>
      <c r="R36" s="877"/>
      <c r="S36" s="877"/>
      <c r="T36" s="877"/>
      <c r="U36" s="877"/>
      <c r="V36" s="877"/>
      <c r="W36" s="877"/>
      <c r="X36" s="877"/>
      <c r="Y36" s="877"/>
      <c r="Z36" s="877"/>
      <c r="AA36" s="877"/>
      <c r="AB36" s="877"/>
      <c r="AC36" s="877"/>
      <c r="AD36" s="632"/>
      <c r="AE36" s="602"/>
      <c r="AF36" s="878">
        <f>CalcYear!C116</f>
        <v>0</v>
      </c>
      <c r="AG36" s="878"/>
      <c r="AH36" s="878"/>
      <c r="AI36" s="878"/>
      <c r="AJ36" s="878"/>
      <c r="AK36" s="878"/>
      <c r="AL36" s="878"/>
      <c r="AM36" s="878"/>
      <c r="AN36" s="878"/>
      <c r="AO36" s="878"/>
      <c r="AP36" s="878"/>
      <c r="AQ36" s="878"/>
      <c r="AR36" s="878"/>
      <c r="AS36" s="635"/>
      <c r="AT36" s="640"/>
      <c r="AU36" s="879">
        <f>CalcMonth!C70</f>
        <v>0</v>
      </c>
      <c r="AV36" s="879"/>
      <c r="AW36" s="879"/>
      <c r="AX36" s="879"/>
      <c r="AY36" s="879"/>
      <c r="AZ36" s="879"/>
      <c r="BA36" s="879"/>
      <c r="BB36" s="879"/>
      <c r="BC36" s="879"/>
      <c r="BD36" s="879"/>
      <c r="BE36" s="879"/>
      <c r="BF36" s="879"/>
      <c r="BG36" s="879"/>
      <c r="BH36" s="632"/>
      <c r="BI36" s="602"/>
      <c r="BJ36" s="878">
        <f>CalcYear!C160</f>
        <v>0</v>
      </c>
      <c r="BK36" s="878"/>
      <c r="BL36" s="878"/>
      <c r="BM36" s="878"/>
      <c r="BN36" s="878"/>
      <c r="BO36" s="878"/>
      <c r="BP36" s="878"/>
      <c r="BQ36" s="878"/>
      <c r="BR36" s="878"/>
      <c r="BS36" s="878"/>
      <c r="BT36" s="878"/>
      <c r="BU36" s="878"/>
      <c r="BV36" s="878"/>
      <c r="BW36" s="256"/>
      <c r="BX36" s="306">
        <f t="shared" si="1"/>
        <v>32</v>
      </c>
    </row>
    <row r="37" spans="1:76" x14ac:dyDescent="0.25">
      <c r="A37" s="1"/>
      <c r="B37" s="244">
        <f t="shared" si="0"/>
        <v>33</v>
      </c>
      <c r="C37" s="409" t="s">
        <v>132</v>
      </c>
      <c r="D37" s="244">
        <v>74</v>
      </c>
      <c r="E37" s="579"/>
      <c r="F37" s="873">
        <f>SUM(Q37,AU37,'Page 3'!F37:H37,'Page 3'!P37:R37,'Page 3'!Z37:AB37)</f>
        <v>0</v>
      </c>
      <c r="G37" s="873"/>
      <c r="H37" s="580"/>
      <c r="I37" s="667" t="str">
        <f t="shared" ca="1" si="6"/>
        <v/>
      </c>
      <c r="J37" s="602"/>
      <c r="K37" s="874">
        <f>SUM(AF37,BJ37,'Page 3'!K37:M37,'Page 3'!U37:W37,'Page 3'!AE37:AG37)</f>
        <v>0</v>
      </c>
      <c r="L37" s="874"/>
      <c r="M37" s="603"/>
      <c r="N37" s="875" t="str">
        <f t="shared" ca="1" si="7"/>
        <v/>
      </c>
      <c r="O37" s="876" t="str">
        <f t="shared" ca="1" si="8"/>
        <v/>
      </c>
      <c r="P37" s="255"/>
      <c r="Q37" s="877">
        <f>CalcMonth!C27</f>
        <v>0</v>
      </c>
      <c r="R37" s="877"/>
      <c r="S37" s="877"/>
      <c r="T37" s="877"/>
      <c r="U37" s="877"/>
      <c r="V37" s="877"/>
      <c r="W37" s="877"/>
      <c r="X37" s="877"/>
      <c r="Y37" s="877"/>
      <c r="Z37" s="877"/>
      <c r="AA37" s="877"/>
      <c r="AB37" s="877"/>
      <c r="AC37" s="877"/>
      <c r="AD37" s="632"/>
      <c r="AE37" s="602"/>
      <c r="AF37" s="878">
        <f>CalcYear!C117</f>
        <v>0</v>
      </c>
      <c r="AG37" s="878"/>
      <c r="AH37" s="878"/>
      <c r="AI37" s="878"/>
      <c r="AJ37" s="878"/>
      <c r="AK37" s="878"/>
      <c r="AL37" s="878"/>
      <c r="AM37" s="878"/>
      <c r="AN37" s="878"/>
      <c r="AO37" s="878"/>
      <c r="AP37" s="878"/>
      <c r="AQ37" s="878"/>
      <c r="AR37" s="878"/>
      <c r="AS37" s="635"/>
      <c r="AT37" s="640"/>
      <c r="AU37" s="879">
        <f>CalcMonth!C71</f>
        <v>0</v>
      </c>
      <c r="AV37" s="879"/>
      <c r="AW37" s="879"/>
      <c r="AX37" s="879"/>
      <c r="AY37" s="879"/>
      <c r="AZ37" s="879"/>
      <c r="BA37" s="879"/>
      <c r="BB37" s="879"/>
      <c r="BC37" s="879"/>
      <c r="BD37" s="879"/>
      <c r="BE37" s="879"/>
      <c r="BF37" s="879"/>
      <c r="BG37" s="879"/>
      <c r="BH37" s="632"/>
      <c r="BI37" s="602"/>
      <c r="BJ37" s="878">
        <f>CalcYear!C161</f>
        <v>0</v>
      </c>
      <c r="BK37" s="878"/>
      <c r="BL37" s="878"/>
      <c r="BM37" s="878"/>
      <c r="BN37" s="878"/>
      <c r="BO37" s="878"/>
      <c r="BP37" s="878"/>
      <c r="BQ37" s="878"/>
      <c r="BR37" s="878"/>
      <c r="BS37" s="878"/>
      <c r="BT37" s="878"/>
      <c r="BU37" s="878"/>
      <c r="BV37" s="878"/>
      <c r="BW37" s="256"/>
      <c r="BX37" s="306">
        <f t="shared" si="1"/>
        <v>33</v>
      </c>
    </row>
    <row r="38" spans="1:76" x14ac:dyDescent="0.25">
      <c r="A38" s="1"/>
      <c r="B38" s="244">
        <f t="shared" si="0"/>
        <v>34</v>
      </c>
      <c r="C38" s="409" t="s">
        <v>133</v>
      </c>
      <c r="D38" s="244">
        <v>75</v>
      </c>
      <c r="E38" s="579"/>
      <c r="F38" s="873">
        <f>SUM(Q38,AU38,'Page 3'!F38:H38,'Page 3'!P38:R38,'Page 3'!Z38:AB38)</f>
        <v>0</v>
      </c>
      <c r="G38" s="873"/>
      <c r="H38" s="580"/>
      <c r="I38" s="667" t="str">
        <f t="shared" ca="1" si="6"/>
        <v/>
      </c>
      <c r="J38" s="602"/>
      <c r="K38" s="874">
        <f>SUM(AF38,BJ38,'Page 3'!K38:M38,'Page 3'!U38:W38,'Page 3'!AE38:AG38)</f>
        <v>0</v>
      </c>
      <c r="L38" s="874"/>
      <c r="M38" s="603"/>
      <c r="N38" s="875" t="str">
        <f t="shared" ca="1" si="7"/>
        <v/>
      </c>
      <c r="O38" s="876" t="str">
        <f t="shared" ca="1" si="8"/>
        <v/>
      </c>
      <c r="P38" s="255"/>
      <c r="Q38" s="877">
        <f>CalcMonth!C28</f>
        <v>0</v>
      </c>
      <c r="R38" s="877"/>
      <c r="S38" s="877"/>
      <c r="T38" s="877"/>
      <c r="U38" s="877"/>
      <c r="V38" s="877"/>
      <c r="W38" s="877"/>
      <c r="X38" s="877"/>
      <c r="Y38" s="877"/>
      <c r="Z38" s="877"/>
      <c r="AA38" s="877"/>
      <c r="AB38" s="877"/>
      <c r="AC38" s="877"/>
      <c r="AD38" s="632"/>
      <c r="AE38" s="602"/>
      <c r="AF38" s="878">
        <f>CalcYear!C118</f>
        <v>0</v>
      </c>
      <c r="AG38" s="878"/>
      <c r="AH38" s="878"/>
      <c r="AI38" s="878"/>
      <c r="AJ38" s="878"/>
      <c r="AK38" s="878"/>
      <c r="AL38" s="878"/>
      <c r="AM38" s="878"/>
      <c r="AN38" s="878"/>
      <c r="AO38" s="878"/>
      <c r="AP38" s="878"/>
      <c r="AQ38" s="878"/>
      <c r="AR38" s="878"/>
      <c r="AS38" s="635"/>
      <c r="AT38" s="640"/>
      <c r="AU38" s="879">
        <f>CalcMonth!C72</f>
        <v>0</v>
      </c>
      <c r="AV38" s="879"/>
      <c r="AW38" s="879"/>
      <c r="AX38" s="879"/>
      <c r="AY38" s="879"/>
      <c r="AZ38" s="879"/>
      <c r="BA38" s="879"/>
      <c r="BB38" s="879"/>
      <c r="BC38" s="879"/>
      <c r="BD38" s="879"/>
      <c r="BE38" s="879"/>
      <c r="BF38" s="879"/>
      <c r="BG38" s="879"/>
      <c r="BH38" s="632"/>
      <c r="BI38" s="602"/>
      <c r="BJ38" s="878">
        <f>CalcYear!C162</f>
        <v>0</v>
      </c>
      <c r="BK38" s="878"/>
      <c r="BL38" s="878"/>
      <c r="BM38" s="878"/>
      <c r="BN38" s="878"/>
      <c r="BO38" s="878"/>
      <c r="BP38" s="878"/>
      <c r="BQ38" s="878"/>
      <c r="BR38" s="878"/>
      <c r="BS38" s="878"/>
      <c r="BT38" s="878"/>
      <c r="BU38" s="878"/>
      <c r="BV38" s="878"/>
      <c r="BW38" s="256"/>
      <c r="BX38" s="306">
        <f t="shared" si="1"/>
        <v>34</v>
      </c>
    </row>
    <row r="39" spans="1:76" x14ac:dyDescent="0.25">
      <c r="A39" s="1"/>
      <c r="B39" s="244">
        <f t="shared" si="0"/>
        <v>35</v>
      </c>
      <c r="C39" s="409" t="s">
        <v>134</v>
      </c>
      <c r="D39" s="244">
        <v>76</v>
      </c>
      <c r="E39" s="579"/>
      <c r="F39" s="873">
        <f>SUM(Q39,AU39,'Page 3'!F39:H39,'Page 3'!P39:R39,'Page 3'!Z39:AB39)</f>
        <v>0</v>
      </c>
      <c r="G39" s="873"/>
      <c r="H39" s="580"/>
      <c r="I39" s="667" t="str">
        <f t="shared" ca="1" si="6"/>
        <v/>
      </c>
      <c r="J39" s="602"/>
      <c r="K39" s="874">
        <f>SUM(AF39,BJ39,'Page 3'!K39:M39,'Page 3'!U39:W39,'Page 3'!AE39:AG39)</f>
        <v>0</v>
      </c>
      <c r="L39" s="874"/>
      <c r="M39" s="603"/>
      <c r="N39" s="875" t="str">
        <f t="shared" ca="1" si="7"/>
        <v/>
      </c>
      <c r="O39" s="876" t="str">
        <f t="shared" ca="1" si="8"/>
        <v/>
      </c>
      <c r="P39" s="255"/>
      <c r="Q39" s="877">
        <f>CalcMonth!C29</f>
        <v>0</v>
      </c>
      <c r="R39" s="877"/>
      <c r="S39" s="877"/>
      <c r="T39" s="877"/>
      <c r="U39" s="877"/>
      <c r="V39" s="877"/>
      <c r="W39" s="877"/>
      <c r="X39" s="877"/>
      <c r="Y39" s="877"/>
      <c r="Z39" s="877"/>
      <c r="AA39" s="877"/>
      <c r="AB39" s="877"/>
      <c r="AC39" s="877"/>
      <c r="AD39" s="632"/>
      <c r="AE39" s="602"/>
      <c r="AF39" s="878">
        <f>CalcYear!C119</f>
        <v>0</v>
      </c>
      <c r="AG39" s="878"/>
      <c r="AH39" s="878"/>
      <c r="AI39" s="878"/>
      <c r="AJ39" s="878"/>
      <c r="AK39" s="878"/>
      <c r="AL39" s="878"/>
      <c r="AM39" s="878"/>
      <c r="AN39" s="878"/>
      <c r="AO39" s="878"/>
      <c r="AP39" s="878"/>
      <c r="AQ39" s="878"/>
      <c r="AR39" s="878"/>
      <c r="AS39" s="635"/>
      <c r="AT39" s="640"/>
      <c r="AU39" s="879">
        <f>CalcMonth!C73</f>
        <v>0</v>
      </c>
      <c r="AV39" s="879"/>
      <c r="AW39" s="879"/>
      <c r="AX39" s="879"/>
      <c r="AY39" s="879"/>
      <c r="AZ39" s="879"/>
      <c r="BA39" s="879"/>
      <c r="BB39" s="879"/>
      <c r="BC39" s="879"/>
      <c r="BD39" s="879"/>
      <c r="BE39" s="879"/>
      <c r="BF39" s="879"/>
      <c r="BG39" s="879"/>
      <c r="BH39" s="632"/>
      <c r="BI39" s="602"/>
      <c r="BJ39" s="878">
        <f>CalcYear!C163</f>
        <v>0</v>
      </c>
      <c r="BK39" s="878"/>
      <c r="BL39" s="878"/>
      <c r="BM39" s="878"/>
      <c r="BN39" s="878"/>
      <c r="BO39" s="878"/>
      <c r="BP39" s="878"/>
      <c r="BQ39" s="878"/>
      <c r="BR39" s="878"/>
      <c r="BS39" s="878"/>
      <c r="BT39" s="878"/>
      <c r="BU39" s="878"/>
      <c r="BV39" s="878"/>
      <c r="BW39" s="256"/>
      <c r="BX39" s="306">
        <f t="shared" si="1"/>
        <v>35</v>
      </c>
    </row>
    <row r="40" spans="1:76" x14ac:dyDescent="0.25">
      <c r="A40" s="1"/>
      <c r="B40" s="244">
        <f t="shared" si="0"/>
        <v>36</v>
      </c>
      <c r="C40" s="409" t="s">
        <v>135</v>
      </c>
      <c r="D40" s="244">
        <v>77</v>
      </c>
      <c r="E40" s="579"/>
      <c r="F40" s="873">
        <f>SUM(Q40,AU40,'Page 3'!F40:H40,'Page 3'!P40:R40,'Page 3'!Z40:AB40)</f>
        <v>0</v>
      </c>
      <c r="G40" s="873"/>
      <c r="H40" s="580"/>
      <c r="I40" s="667" t="str">
        <f t="shared" ca="1" si="6"/>
        <v/>
      </c>
      <c r="J40" s="602"/>
      <c r="K40" s="874">
        <f>SUM(AF40,BJ40,'Page 3'!K40:M40,'Page 3'!U40:W40,'Page 3'!AE40:AG40)</f>
        <v>0</v>
      </c>
      <c r="L40" s="874"/>
      <c r="M40" s="603"/>
      <c r="N40" s="875" t="str">
        <f t="shared" ca="1" si="7"/>
        <v/>
      </c>
      <c r="O40" s="876" t="str">
        <f t="shared" ca="1" si="8"/>
        <v/>
      </c>
      <c r="P40" s="255"/>
      <c r="Q40" s="877">
        <f>CalcMonth!C30</f>
        <v>0</v>
      </c>
      <c r="R40" s="877"/>
      <c r="S40" s="877"/>
      <c r="T40" s="877"/>
      <c r="U40" s="877"/>
      <c r="V40" s="877"/>
      <c r="W40" s="877"/>
      <c r="X40" s="877"/>
      <c r="Y40" s="877"/>
      <c r="Z40" s="877"/>
      <c r="AA40" s="877"/>
      <c r="AB40" s="877"/>
      <c r="AC40" s="877"/>
      <c r="AD40" s="632"/>
      <c r="AE40" s="602"/>
      <c r="AF40" s="878">
        <f>CalcYear!C120</f>
        <v>0</v>
      </c>
      <c r="AG40" s="878"/>
      <c r="AH40" s="878"/>
      <c r="AI40" s="878"/>
      <c r="AJ40" s="878"/>
      <c r="AK40" s="878"/>
      <c r="AL40" s="878"/>
      <c r="AM40" s="878"/>
      <c r="AN40" s="878"/>
      <c r="AO40" s="878"/>
      <c r="AP40" s="878"/>
      <c r="AQ40" s="878"/>
      <c r="AR40" s="878"/>
      <c r="AS40" s="635"/>
      <c r="AT40" s="640"/>
      <c r="AU40" s="879">
        <f>CalcMonth!C74</f>
        <v>0</v>
      </c>
      <c r="AV40" s="879"/>
      <c r="AW40" s="879"/>
      <c r="AX40" s="879"/>
      <c r="AY40" s="879"/>
      <c r="AZ40" s="879"/>
      <c r="BA40" s="879"/>
      <c r="BB40" s="879"/>
      <c r="BC40" s="879"/>
      <c r="BD40" s="879"/>
      <c r="BE40" s="879"/>
      <c r="BF40" s="879"/>
      <c r="BG40" s="879"/>
      <c r="BH40" s="632"/>
      <c r="BI40" s="602"/>
      <c r="BJ40" s="878">
        <f>CalcYear!C164</f>
        <v>0</v>
      </c>
      <c r="BK40" s="878"/>
      <c r="BL40" s="878"/>
      <c r="BM40" s="878"/>
      <c r="BN40" s="878"/>
      <c r="BO40" s="878"/>
      <c r="BP40" s="878"/>
      <c r="BQ40" s="878"/>
      <c r="BR40" s="878"/>
      <c r="BS40" s="878"/>
      <c r="BT40" s="878"/>
      <c r="BU40" s="878"/>
      <c r="BV40" s="878"/>
      <c r="BW40" s="256"/>
      <c r="BX40" s="306">
        <f t="shared" si="1"/>
        <v>36</v>
      </c>
    </row>
    <row r="41" spans="1:76" x14ac:dyDescent="0.25">
      <c r="A41" s="1"/>
      <c r="B41" s="244">
        <f t="shared" si="0"/>
        <v>37</v>
      </c>
      <c r="C41" s="409" t="s">
        <v>136</v>
      </c>
      <c r="D41" s="244">
        <v>78</v>
      </c>
      <c r="E41" s="579"/>
      <c r="F41" s="873">
        <f>SUM(Q41,AU41,'Page 3'!F41:H41,'Page 3'!P41:R41,'Page 3'!Z41:AB41)</f>
        <v>0</v>
      </c>
      <c r="G41" s="873"/>
      <c r="H41" s="580"/>
      <c r="I41" s="667" t="str">
        <f t="shared" ca="1" si="6"/>
        <v/>
      </c>
      <c r="J41" s="602"/>
      <c r="K41" s="874">
        <f>SUM(AF41,BJ41,'Page 3'!K41:M41,'Page 3'!U41:W41,'Page 3'!AE41:AG41)</f>
        <v>0</v>
      </c>
      <c r="L41" s="874"/>
      <c r="M41" s="603"/>
      <c r="N41" s="875" t="str">
        <f t="shared" ca="1" si="7"/>
        <v/>
      </c>
      <c r="O41" s="876" t="str">
        <f t="shared" ca="1" si="8"/>
        <v/>
      </c>
      <c r="P41" s="255"/>
      <c r="Q41" s="877">
        <f>CalcMonth!C31</f>
        <v>0</v>
      </c>
      <c r="R41" s="877"/>
      <c r="S41" s="877"/>
      <c r="T41" s="877"/>
      <c r="U41" s="877"/>
      <c r="V41" s="877"/>
      <c r="W41" s="877"/>
      <c r="X41" s="877"/>
      <c r="Y41" s="877"/>
      <c r="Z41" s="877"/>
      <c r="AA41" s="877"/>
      <c r="AB41" s="877"/>
      <c r="AC41" s="877"/>
      <c r="AD41" s="632"/>
      <c r="AE41" s="602"/>
      <c r="AF41" s="878">
        <f>CalcYear!C121</f>
        <v>0</v>
      </c>
      <c r="AG41" s="878"/>
      <c r="AH41" s="878"/>
      <c r="AI41" s="878"/>
      <c r="AJ41" s="878"/>
      <c r="AK41" s="878"/>
      <c r="AL41" s="878"/>
      <c r="AM41" s="878"/>
      <c r="AN41" s="878"/>
      <c r="AO41" s="878"/>
      <c r="AP41" s="878"/>
      <c r="AQ41" s="878"/>
      <c r="AR41" s="878"/>
      <c r="AS41" s="635"/>
      <c r="AT41" s="640"/>
      <c r="AU41" s="879">
        <f>CalcMonth!C75</f>
        <v>0</v>
      </c>
      <c r="AV41" s="879"/>
      <c r="AW41" s="879"/>
      <c r="AX41" s="879"/>
      <c r="AY41" s="879"/>
      <c r="AZ41" s="879"/>
      <c r="BA41" s="879"/>
      <c r="BB41" s="879"/>
      <c r="BC41" s="879"/>
      <c r="BD41" s="879"/>
      <c r="BE41" s="879"/>
      <c r="BF41" s="879"/>
      <c r="BG41" s="879"/>
      <c r="BH41" s="632"/>
      <c r="BI41" s="602"/>
      <c r="BJ41" s="878">
        <f>CalcYear!C165</f>
        <v>0</v>
      </c>
      <c r="BK41" s="878"/>
      <c r="BL41" s="878"/>
      <c r="BM41" s="878"/>
      <c r="BN41" s="878"/>
      <c r="BO41" s="878"/>
      <c r="BP41" s="878"/>
      <c r="BQ41" s="878"/>
      <c r="BR41" s="878"/>
      <c r="BS41" s="878"/>
      <c r="BT41" s="878"/>
      <c r="BU41" s="878"/>
      <c r="BV41" s="878"/>
      <c r="BW41" s="256"/>
      <c r="BX41" s="306">
        <f t="shared" si="1"/>
        <v>37</v>
      </c>
    </row>
    <row r="42" spans="1:76" x14ac:dyDescent="0.25">
      <c r="A42" s="1"/>
      <c r="B42" s="244">
        <f t="shared" si="0"/>
        <v>38</v>
      </c>
      <c r="C42" s="409" t="s">
        <v>137</v>
      </c>
      <c r="D42" s="244">
        <v>79</v>
      </c>
      <c r="E42" s="579"/>
      <c r="F42" s="873">
        <f>SUM(Q42,AU42,'Page 3'!F42:H42,'Page 3'!P42:R42,'Page 3'!Z42:AB42)</f>
        <v>0</v>
      </c>
      <c r="G42" s="873"/>
      <c r="H42" s="580"/>
      <c r="I42" s="667" t="str">
        <f t="shared" ca="1" si="6"/>
        <v/>
      </c>
      <c r="J42" s="602"/>
      <c r="K42" s="874">
        <f>SUM(AF42,BJ42,'Page 3'!K42:M42,'Page 3'!U42:W42,'Page 3'!AE42:AG42)</f>
        <v>0</v>
      </c>
      <c r="L42" s="874"/>
      <c r="M42" s="603"/>
      <c r="N42" s="875" t="str">
        <f t="shared" ca="1" si="7"/>
        <v/>
      </c>
      <c r="O42" s="876" t="str">
        <f t="shared" ca="1" si="8"/>
        <v/>
      </c>
      <c r="P42" s="255"/>
      <c r="Q42" s="877">
        <f>CalcMonth!C32</f>
        <v>0</v>
      </c>
      <c r="R42" s="877"/>
      <c r="S42" s="877"/>
      <c r="T42" s="877"/>
      <c r="U42" s="877"/>
      <c r="V42" s="877"/>
      <c r="W42" s="877"/>
      <c r="X42" s="877"/>
      <c r="Y42" s="877"/>
      <c r="Z42" s="877"/>
      <c r="AA42" s="877"/>
      <c r="AB42" s="877"/>
      <c r="AC42" s="877"/>
      <c r="AD42" s="632"/>
      <c r="AE42" s="602"/>
      <c r="AF42" s="878">
        <f>CalcYear!C122</f>
        <v>0</v>
      </c>
      <c r="AG42" s="878"/>
      <c r="AH42" s="878"/>
      <c r="AI42" s="878"/>
      <c r="AJ42" s="878"/>
      <c r="AK42" s="878"/>
      <c r="AL42" s="878"/>
      <c r="AM42" s="878"/>
      <c r="AN42" s="878"/>
      <c r="AO42" s="878"/>
      <c r="AP42" s="878"/>
      <c r="AQ42" s="878"/>
      <c r="AR42" s="878"/>
      <c r="AS42" s="635"/>
      <c r="AT42" s="640"/>
      <c r="AU42" s="879">
        <f>CalcMonth!C76</f>
        <v>0</v>
      </c>
      <c r="AV42" s="879"/>
      <c r="AW42" s="879"/>
      <c r="AX42" s="879"/>
      <c r="AY42" s="879"/>
      <c r="AZ42" s="879"/>
      <c r="BA42" s="879"/>
      <c r="BB42" s="879"/>
      <c r="BC42" s="879"/>
      <c r="BD42" s="879"/>
      <c r="BE42" s="879"/>
      <c r="BF42" s="879"/>
      <c r="BG42" s="879"/>
      <c r="BH42" s="632"/>
      <c r="BI42" s="602"/>
      <c r="BJ42" s="878">
        <f>CalcYear!C166</f>
        <v>0</v>
      </c>
      <c r="BK42" s="878"/>
      <c r="BL42" s="878"/>
      <c r="BM42" s="878"/>
      <c r="BN42" s="878"/>
      <c r="BO42" s="878"/>
      <c r="BP42" s="878"/>
      <c r="BQ42" s="878"/>
      <c r="BR42" s="878"/>
      <c r="BS42" s="878"/>
      <c r="BT42" s="878"/>
      <c r="BU42" s="878"/>
      <c r="BV42" s="878"/>
      <c r="BW42" s="256"/>
      <c r="BX42" s="306">
        <f t="shared" si="1"/>
        <v>38</v>
      </c>
    </row>
    <row r="43" spans="1:76" x14ac:dyDescent="0.25">
      <c r="A43" s="1"/>
      <c r="B43" s="244">
        <f t="shared" si="0"/>
        <v>39</v>
      </c>
      <c r="C43" s="407" t="s">
        <v>138</v>
      </c>
      <c r="D43" s="252"/>
      <c r="E43" s="574"/>
      <c r="F43" s="858">
        <f>SUM(Q43,AU43,'Page 3'!F43:H43,'Page 3'!P43:R43,'Page 3'!Z43:AB43)</f>
        <v>0</v>
      </c>
      <c r="G43" s="858"/>
      <c r="H43" s="575"/>
      <c r="I43" s="665" t="str">
        <f t="shared" ca="1" si="6"/>
        <v/>
      </c>
      <c r="J43" s="598"/>
      <c r="K43" s="859">
        <f>SUM(AF43,BJ43,'Page 3'!K43:M43,'Page 3'!U43:W43,'Page 3'!AE43:AG43)</f>
        <v>0</v>
      </c>
      <c r="L43" s="859"/>
      <c r="M43" s="599"/>
      <c r="N43" s="880" t="str">
        <f t="shared" ca="1" si="7"/>
        <v/>
      </c>
      <c r="O43" s="881" t="str">
        <f t="shared" ca="1" si="8"/>
        <v/>
      </c>
      <c r="P43" s="248"/>
      <c r="Q43" s="860">
        <f>SUM(Q26:AC42)</f>
        <v>0</v>
      </c>
      <c r="R43" s="860"/>
      <c r="S43" s="860"/>
      <c r="T43" s="860"/>
      <c r="U43" s="860"/>
      <c r="V43" s="860"/>
      <c r="W43" s="860"/>
      <c r="X43" s="860"/>
      <c r="Y43" s="860"/>
      <c r="Z43" s="860"/>
      <c r="AA43" s="860"/>
      <c r="AB43" s="860"/>
      <c r="AC43" s="860"/>
      <c r="AD43" s="641"/>
      <c r="AE43" s="642"/>
      <c r="AF43" s="861">
        <f>SUM(AF26:AR42)</f>
        <v>0</v>
      </c>
      <c r="AG43" s="861"/>
      <c r="AH43" s="861"/>
      <c r="AI43" s="861"/>
      <c r="AJ43" s="861"/>
      <c r="AK43" s="861"/>
      <c r="AL43" s="861"/>
      <c r="AM43" s="861"/>
      <c r="AN43" s="861"/>
      <c r="AO43" s="861"/>
      <c r="AP43" s="861"/>
      <c r="AQ43" s="861"/>
      <c r="AR43" s="861"/>
      <c r="AS43" s="643"/>
      <c r="AT43" s="644"/>
      <c r="AU43" s="862">
        <f>SUM(AU26:BG42)</f>
        <v>0</v>
      </c>
      <c r="AV43" s="862"/>
      <c r="AW43" s="862"/>
      <c r="AX43" s="862"/>
      <c r="AY43" s="862"/>
      <c r="AZ43" s="862"/>
      <c r="BA43" s="862"/>
      <c r="BB43" s="862"/>
      <c r="BC43" s="862"/>
      <c r="BD43" s="862"/>
      <c r="BE43" s="862"/>
      <c r="BF43" s="862"/>
      <c r="BG43" s="862"/>
      <c r="BH43" s="624"/>
      <c r="BI43" s="598"/>
      <c r="BJ43" s="861">
        <f>SUM(BJ26:BV42)</f>
        <v>0</v>
      </c>
      <c r="BK43" s="861"/>
      <c r="BL43" s="861"/>
      <c r="BM43" s="861"/>
      <c r="BN43" s="861"/>
      <c r="BO43" s="861"/>
      <c r="BP43" s="861"/>
      <c r="BQ43" s="861"/>
      <c r="BR43" s="861"/>
      <c r="BS43" s="861"/>
      <c r="BT43" s="861"/>
      <c r="BU43" s="861"/>
      <c r="BV43" s="861"/>
      <c r="BW43" s="249"/>
      <c r="BX43" s="306">
        <f t="shared" si="1"/>
        <v>39</v>
      </c>
    </row>
    <row r="44" spans="1:76" x14ac:dyDescent="0.25">
      <c r="A44" s="1"/>
      <c r="B44" s="244">
        <f t="shared" si="0"/>
        <v>40</v>
      </c>
      <c r="C44" s="411" t="s">
        <v>139</v>
      </c>
      <c r="D44" s="266"/>
      <c r="E44" s="585"/>
      <c r="F44" s="586"/>
      <c r="G44" s="584"/>
      <c r="H44" s="584"/>
      <c r="I44" s="669"/>
      <c r="J44" s="609"/>
      <c r="K44" s="610"/>
      <c r="L44" s="608"/>
      <c r="M44" s="608"/>
      <c r="N44" s="668"/>
      <c r="O44" s="672"/>
      <c r="P44" s="268"/>
      <c r="Q44" s="652"/>
      <c r="R44" s="653"/>
      <c r="S44" s="653"/>
      <c r="T44" s="653"/>
      <c r="U44" s="653"/>
      <c r="V44" s="653"/>
      <c r="W44" s="653"/>
      <c r="X44" s="653"/>
      <c r="Y44" s="653"/>
      <c r="Z44" s="653"/>
      <c r="AA44" s="653"/>
      <c r="AB44" s="653"/>
      <c r="AC44" s="608"/>
      <c r="AD44" s="653"/>
      <c r="AE44" s="653"/>
      <c r="AF44" s="654"/>
      <c r="AG44" s="655"/>
      <c r="AH44" s="655"/>
      <c r="AI44" s="655"/>
      <c r="AJ44" s="655"/>
      <c r="AK44" s="655"/>
      <c r="AL44" s="655"/>
      <c r="AM44" s="655"/>
      <c r="AN44" s="655"/>
      <c r="AO44" s="655"/>
      <c r="AP44" s="655"/>
      <c r="AQ44" s="655"/>
      <c r="AR44" s="655"/>
      <c r="AS44" s="653"/>
      <c r="AT44" s="656"/>
      <c r="AU44" s="657"/>
      <c r="AV44" s="655"/>
      <c r="AW44" s="655"/>
      <c r="AX44" s="655"/>
      <c r="AY44" s="655"/>
      <c r="AZ44" s="655"/>
      <c r="BA44" s="655"/>
      <c r="BB44" s="655"/>
      <c r="BC44" s="655"/>
      <c r="BD44" s="655"/>
      <c r="BE44" s="655"/>
      <c r="BF44" s="655"/>
      <c r="BG44" s="658"/>
      <c r="BH44" s="655"/>
      <c r="BI44" s="655"/>
      <c r="BJ44" s="654"/>
      <c r="BK44" s="655"/>
      <c r="BL44" s="655"/>
      <c r="BM44" s="655"/>
      <c r="BN44" s="655"/>
      <c r="BO44" s="655"/>
      <c r="BP44" s="655"/>
      <c r="BQ44" s="655"/>
      <c r="BR44" s="655"/>
      <c r="BS44" s="655"/>
      <c r="BT44" s="655"/>
      <c r="BU44" s="655"/>
      <c r="BV44" s="655"/>
      <c r="BW44" s="264"/>
      <c r="BX44" s="306">
        <f t="shared" si="1"/>
        <v>40</v>
      </c>
    </row>
    <row r="45" spans="1:76" x14ac:dyDescent="0.25">
      <c r="A45" s="1"/>
      <c r="B45" s="244">
        <f t="shared" si="0"/>
        <v>41</v>
      </c>
      <c r="C45" s="412" t="s">
        <v>140</v>
      </c>
      <c r="D45" s="252"/>
      <c r="E45" s="583"/>
      <c r="F45" s="583"/>
      <c r="G45" s="587"/>
      <c r="H45" s="587"/>
      <c r="I45" s="668"/>
      <c r="J45" s="606"/>
      <c r="K45" s="607"/>
      <c r="L45" s="611"/>
      <c r="M45" s="611"/>
      <c r="N45" s="668"/>
      <c r="O45" s="671"/>
      <c r="P45" s="263"/>
      <c r="Q45" s="645"/>
      <c r="R45" s="646"/>
      <c r="S45" s="646"/>
      <c r="T45" s="646"/>
      <c r="U45" s="646"/>
      <c r="V45" s="646"/>
      <c r="W45" s="646"/>
      <c r="X45" s="646"/>
      <c r="Y45" s="646"/>
      <c r="Z45" s="646"/>
      <c r="AA45" s="646"/>
      <c r="AB45" s="646"/>
      <c r="AC45" s="611"/>
      <c r="AD45" s="646"/>
      <c r="AE45" s="646"/>
      <c r="AF45" s="647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648"/>
      <c r="AS45" s="646"/>
      <c r="AT45" s="649"/>
      <c r="AU45" s="650"/>
      <c r="AV45" s="648"/>
      <c r="AW45" s="648"/>
      <c r="AX45" s="648"/>
      <c r="AY45" s="648"/>
      <c r="AZ45" s="648"/>
      <c r="BA45" s="648"/>
      <c r="BB45" s="648"/>
      <c r="BC45" s="648"/>
      <c r="BD45" s="648"/>
      <c r="BE45" s="648"/>
      <c r="BF45" s="648"/>
      <c r="BG45" s="651"/>
      <c r="BH45" s="648"/>
      <c r="BI45" s="648"/>
      <c r="BJ45" s="647"/>
      <c r="BK45" s="648"/>
      <c r="BL45" s="648"/>
      <c r="BM45" s="648"/>
      <c r="BN45" s="648"/>
      <c r="BO45" s="648"/>
      <c r="BP45" s="648"/>
      <c r="BQ45" s="648"/>
      <c r="BR45" s="648"/>
      <c r="BS45" s="648"/>
      <c r="BT45" s="648"/>
      <c r="BU45" s="648"/>
      <c r="BV45" s="648"/>
      <c r="BW45" s="264"/>
      <c r="BX45" s="306">
        <f t="shared" si="1"/>
        <v>41</v>
      </c>
    </row>
    <row r="46" spans="1:76" x14ac:dyDescent="0.25">
      <c r="A46" s="1"/>
      <c r="B46" s="244">
        <f t="shared" si="0"/>
        <v>42</v>
      </c>
      <c r="C46" s="409" t="s">
        <v>141</v>
      </c>
      <c r="D46" s="244">
        <v>80</v>
      </c>
      <c r="E46" s="579"/>
      <c r="F46" s="873">
        <f>SUM(Q46,AU46,'Page 3'!F46:H46,'Page 3'!P46:R46,'Page 3'!Z46:AB46)</f>
        <v>0</v>
      </c>
      <c r="G46" s="873"/>
      <c r="H46" s="580"/>
      <c r="I46" s="667" t="str">
        <f t="shared" ref="I46:I63" ca="1" si="9">IF(ISERROR(F46/$F$6*100),"",IF((F46/$F$6*100)=0,"",(F46/$F$6*100)))</f>
        <v/>
      </c>
      <c r="J46" s="602"/>
      <c r="K46" s="874">
        <f>SUM(AF46,BJ46,'Page 3'!K46:M46,'Page 3'!U46:W46,'Page 3'!AE46:AG46)</f>
        <v>0</v>
      </c>
      <c r="L46" s="874"/>
      <c r="M46" s="603"/>
      <c r="N46" s="875" t="str">
        <f t="shared" ref="N46:N63" ca="1" si="10">IF(ISERROR(K46/$K$6*100),"",IF((K46/$K$6*100)=0,"",(K46/$K$6*100)))</f>
        <v/>
      </c>
      <c r="O46" s="876" t="str">
        <f t="shared" ref="O46:O63" ca="1" si="11">IF(ISERROR(L46/$F$6*100),"",(L46/$F$6*100))</f>
        <v/>
      </c>
      <c r="P46" s="255"/>
      <c r="Q46" s="877">
        <f>CalcMonth!C33</f>
        <v>0</v>
      </c>
      <c r="R46" s="877"/>
      <c r="S46" s="877"/>
      <c r="T46" s="877"/>
      <c r="U46" s="877"/>
      <c r="V46" s="877"/>
      <c r="W46" s="877"/>
      <c r="X46" s="877"/>
      <c r="Y46" s="877"/>
      <c r="Z46" s="877"/>
      <c r="AA46" s="877"/>
      <c r="AB46" s="877"/>
      <c r="AC46" s="877"/>
      <c r="AD46" s="632"/>
      <c r="AE46" s="602"/>
      <c r="AF46" s="878">
        <f>CalcYear!C123</f>
        <v>0</v>
      </c>
      <c r="AG46" s="878"/>
      <c r="AH46" s="878"/>
      <c r="AI46" s="878"/>
      <c r="AJ46" s="878"/>
      <c r="AK46" s="878"/>
      <c r="AL46" s="878"/>
      <c r="AM46" s="878"/>
      <c r="AN46" s="878"/>
      <c r="AO46" s="878"/>
      <c r="AP46" s="878"/>
      <c r="AQ46" s="878"/>
      <c r="AR46" s="878"/>
      <c r="AS46" s="635"/>
      <c r="AT46" s="640"/>
      <c r="AU46" s="877">
        <f>CalcMonth!C77</f>
        <v>0</v>
      </c>
      <c r="AV46" s="877"/>
      <c r="AW46" s="877"/>
      <c r="AX46" s="877"/>
      <c r="AY46" s="877"/>
      <c r="AZ46" s="877"/>
      <c r="BA46" s="877"/>
      <c r="BB46" s="877"/>
      <c r="BC46" s="877"/>
      <c r="BD46" s="877"/>
      <c r="BE46" s="877"/>
      <c r="BF46" s="877"/>
      <c r="BG46" s="877"/>
      <c r="BH46" s="632"/>
      <c r="BI46" s="602"/>
      <c r="BJ46" s="878">
        <f>CalcYear!C167</f>
        <v>0</v>
      </c>
      <c r="BK46" s="878"/>
      <c r="BL46" s="878"/>
      <c r="BM46" s="878"/>
      <c r="BN46" s="878"/>
      <c r="BO46" s="878"/>
      <c r="BP46" s="878"/>
      <c r="BQ46" s="878"/>
      <c r="BR46" s="878"/>
      <c r="BS46" s="878"/>
      <c r="BT46" s="878"/>
      <c r="BU46" s="878"/>
      <c r="BV46" s="878"/>
      <c r="BW46" s="256"/>
      <c r="BX46" s="306">
        <f t="shared" si="1"/>
        <v>42</v>
      </c>
    </row>
    <row r="47" spans="1:76" x14ac:dyDescent="0.25">
      <c r="A47" s="1"/>
      <c r="B47" s="244">
        <f t="shared" si="0"/>
        <v>43</v>
      </c>
      <c r="C47" s="409" t="s">
        <v>142</v>
      </c>
      <c r="D47" s="244">
        <v>81</v>
      </c>
      <c r="E47" s="579"/>
      <c r="F47" s="873">
        <f>SUM(Q47,AU47,'Page 3'!F47:H47,'Page 3'!P47:R47,'Page 3'!Z47:AB47)</f>
        <v>0</v>
      </c>
      <c r="G47" s="873"/>
      <c r="H47" s="580"/>
      <c r="I47" s="667" t="str">
        <f t="shared" ca="1" si="9"/>
        <v/>
      </c>
      <c r="J47" s="602"/>
      <c r="K47" s="874">
        <f>SUM(AF47,BJ47,'Page 3'!K47:M47,'Page 3'!U47:W47,'Page 3'!AE47:AG47)</f>
        <v>0</v>
      </c>
      <c r="L47" s="874"/>
      <c r="M47" s="603"/>
      <c r="N47" s="875" t="str">
        <f t="shared" ca="1" si="10"/>
        <v/>
      </c>
      <c r="O47" s="876" t="str">
        <f t="shared" ca="1" si="11"/>
        <v/>
      </c>
      <c r="P47" s="255"/>
      <c r="Q47" s="877">
        <f>CalcMonth!C34</f>
        <v>0</v>
      </c>
      <c r="R47" s="877"/>
      <c r="S47" s="877"/>
      <c r="T47" s="877"/>
      <c r="U47" s="877"/>
      <c r="V47" s="877"/>
      <c r="W47" s="877"/>
      <c r="X47" s="877"/>
      <c r="Y47" s="877"/>
      <c r="Z47" s="877"/>
      <c r="AA47" s="877"/>
      <c r="AB47" s="877"/>
      <c r="AC47" s="877"/>
      <c r="AD47" s="632"/>
      <c r="AE47" s="602"/>
      <c r="AF47" s="878">
        <f>CalcYear!C124</f>
        <v>0</v>
      </c>
      <c r="AG47" s="878"/>
      <c r="AH47" s="878"/>
      <c r="AI47" s="878"/>
      <c r="AJ47" s="878"/>
      <c r="AK47" s="878"/>
      <c r="AL47" s="878"/>
      <c r="AM47" s="878"/>
      <c r="AN47" s="878"/>
      <c r="AO47" s="878"/>
      <c r="AP47" s="878"/>
      <c r="AQ47" s="878"/>
      <c r="AR47" s="878"/>
      <c r="AS47" s="635"/>
      <c r="AT47" s="640"/>
      <c r="AU47" s="877">
        <f>CalcMonth!C78</f>
        <v>0</v>
      </c>
      <c r="AV47" s="877"/>
      <c r="AW47" s="877"/>
      <c r="AX47" s="877"/>
      <c r="AY47" s="877"/>
      <c r="AZ47" s="877"/>
      <c r="BA47" s="877"/>
      <c r="BB47" s="877"/>
      <c r="BC47" s="877"/>
      <c r="BD47" s="877"/>
      <c r="BE47" s="877"/>
      <c r="BF47" s="877"/>
      <c r="BG47" s="877"/>
      <c r="BH47" s="632"/>
      <c r="BI47" s="602"/>
      <c r="BJ47" s="878">
        <f>CalcYear!C168</f>
        <v>0</v>
      </c>
      <c r="BK47" s="878"/>
      <c r="BL47" s="878"/>
      <c r="BM47" s="878"/>
      <c r="BN47" s="878"/>
      <c r="BO47" s="878"/>
      <c r="BP47" s="878"/>
      <c r="BQ47" s="878"/>
      <c r="BR47" s="878"/>
      <c r="BS47" s="878"/>
      <c r="BT47" s="878"/>
      <c r="BU47" s="878"/>
      <c r="BV47" s="878"/>
      <c r="BW47" s="256"/>
      <c r="BX47" s="306">
        <f t="shared" si="1"/>
        <v>43</v>
      </c>
    </row>
    <row r="48" spans="1:76" x14ac:dyDescent="0.25">
      <c r="A48" s="1"/>
      <c r="B48" s="244">
        <f t="shared" si="0"/>
        <v>44</v>
      </c>
      <c r="C48" s="409" t="s">
        <v>143</v>
      </c>
      <c r="D48" s="244">
        <v>82</v>
      </c>
      <c r="E48" s="579"/>
      <c r="F48" s="873">
        <f>SUM(Q48,AU48,'Page 3'!F48:H48,'Page 3'!P48:R48,'Page 3'!Z48:AB48)</f>
        <v>0</v>
      </c>
      <c r="G48" s="873"/>
      <c r="H48" s="580"/>
      <c r="I48" s="667" t="str">
        <f t="shared" ca="1" si="9"/>
        <v/>
      </c>
      <c r="J48" s="602"/>
      <c r="K48" s="874">
        <f>SUM(AF48,BJ48,'Page 3'!K48:M48,'Page 3'!U48:W48,'Page 3'!AE48:AG48)</f>
        <v>0</v>
      </c>
      <c r="L48" s="874"/>
      <c r="M48" s="603"/>
      <c r="N48" s="875" t="str">
        <f t="shared" ca="1" si="10"/>
        <v/>
      </c>
      <c r="O48" s="876" t="str">
        <f t="shared" ca="1" si="11"/>
        <v/>
      </c>
      <c r="P48" s="255"/>
      <c r="Q48" s="877">
        <f>CalcMonth!C35</f>
        <v>0</v>
      </c>
      <c r="R48" s="877"/>
      <c r="S48" s="877"/>
      <c r="T48" s="877"/>
      <c r="U48" s="877"/>
      <c r="V48" s="877"/>
      <c r="W48" s="877"/>
      <c r="X48" s="877"/>
      <c r="Y48" s="877"/>
      <c r="Z48" s="877"/>
      <c r="AA48" s="877"/>
      <c r="AB48" s="877"/>
      <c r="AC48" s="877"/>
      <c r="AD48" s="632"/>
      <c r="AE48" s="602"/>
      <c r="AF48" s="878">
        <f>CalcYear!C125</f>
        <v>0</v>
      </c>
      <c r="AG48" s="878"/>
      <c r="AH48" s="878"/>
      <c r="AI48" s="878"/>
      <c r="AJ48" s="878"/>
      <c r="AK48" s="878"/>
      <c r="AL48" s="878"/>
      <c r="AM48" s="878"/>
      <c r="AN48" s="878"/>
      <c r="AO48" s="878"/>
      <c r="AP48" s="878"/>
      <c r="AQ48" s="878"/>
      <c r="AR48" s="878"/>
      <c r="AS48" s="635"/>
      <c r="AT48" s="640"/>
      <c r="AU48" s="877">
        <f>CalcMonth!C79</f>
        <v>0</v>
      </c>
      <c r="AV48" s="877"/>
      <c r="AW48" s="877"/>
      <c r="AX48" s="877"/>
      <c r="AY48" s="877"/>
      <c r="AZ48" s="877"/>
      <c r="BA48" s="877"/>
      <c r="BB48" s="877"/>
      <c r="BC48" s="877"/>
      <c r="BD48" s="877"/>
      <c r="BE48" s="877"/>
      <c r="BF48" s="877"/>
      <c r="BG48" s="877"/>
      <c r="BH48" s="632"/>
      <c r="BI48" s="602">
        <v>2</v>
      </c>
      <c r="BJ48" s="878">
        <f>CalcYear!C169</f>
        <v>0</v>
      </c>
      <c r="BK48" s="878"/>
      <c r="BL48" s="878"/>
      <c r="BM48" s="878"/>
      <c r="BN48" s="878"/>
      <c r="BO48" s="878"/>
      <c r="BP48" s="878"/>
      <c r="BQ48" s="878"/>
      <c r="BR48" s="878"/>
      <c r="BS48" s="878"/>
      <c r="BT48" s="878"/>
      <c r="BU48" s="878"/>
      <c r="BV48" s="878"/>
      <c r="BW48" s="256"/>
      <c r="BX48" s="306">
        <f t="shared" si="1"/>
        <v>44</v>
      </c>
    </row>
    <row r="49" spans="1:76" x14ac:dyDescent="0.25">
      <c r="A49" s="1"/>
      <c r="B49" s="244">
        <f t="shared" si="0"/>
        <v>45</v>
      </c>
      <c r="C49" s="403" t="s">
        <v>144</v>
      </c>
      <c r="D49" s="269">
        <v>83</v>
      </c>
      <c r="E49" s="579"/>
      <c r="F49" s="873">
        <f>SUM(Q49,AU49,'Page 3'!F49:H49,'Page 3'!P49:R49,'Page 3'!Z49:AB49)</f>
        <v>0</v>
      </c>
      <c r="G49" s="873"/>
      <c r="H49" s="580"/>
      <c r="I49" s="667" t="str">
        <f t="shared" ca="1" si="9"/>
        <v/>
      </c>
      <c r="J49" s="602"/>
      <c r="K49" s="874">
        <f>SUM(AF49,BJ49,'Page 3'!K49:M49,'Page 3'!U49:W49,'Page 3'!AE49:AG49)</f>
        <v>0</v>
      </c>
      <c r="L49" s="874"/>
      <c r="M49" s="603"/>
      <c r="N49" s="875" t="str">
        <f t="shared" ca="1" si="10"/>
        <v/>
      </c>
      <c r="O49" s="876" t="str">
        <f t="shared" ca="1" si="11"/>
        <v/>
      </c>
      <c r="P49" s="255"/>
      <c r="Q49" s="877">
        <f>CalcMonth!C36</f>
        <v>0</v>
      </c>
      <c r="R49" s="877"/>
      <c r="S49" s="877"/>
      <c r="T49" s="877"/>
      <c r="U49" s="877"/>
      <c r="V49" s="877"/>
      <c r="W49" s="877"/>
      <c r="X49" s="877"/>
      <c r="Y49" s="877"/>
      <c r="Z49" s="877"/>
      <c r="AA49" s="877"/>
      <c r="AB49" s="877"/>
      <c r="AC49" s="877"/>
      <c r="AD49" s="632"/>
      <c r="AE49" s="602"/>
      <c r="AF49" s="878">
        <f>CalcYear!C126</f>
        <v>0</v>
      </c>
      <c r="AG49" s="878"/>
      <c r="AH49" s="878"/>
      <c r="AI49" s="878"/>
      <c r="AJ49" s="878"/>
      <c r="AK49" s="878"/>
      <c r="AL49" s="878"/>
      <c r="AM49" s="878"/>
      <c r="AN49" s="878"/>
      <c r="AO49" s="878"/>
      <c r="AP49" s="878"/>
      <c r="AQ49" s="878"/>
      <c r="AR49" s="878"/>
      <c r="AS49" s="635"/>
      <c r="AT49" s="640"/>
      <c r="AU49" s="877">
        <f>CalcMonth!C80</f>
        <v>0</v>
      </c>
      <c r="AV49" s="877"/>
      <c r="AW49" s="877"/>
      <c r="AX49" s="877"/>
      <c r="AY49" s="877"/>
      <c r="AZ49" s="877"/>
      <c r="BA49" s="877"/>
      <c r="BB49" s="877"/>
      <c r="BC49" s="877"/>
      <c r="BD49" s="877"/>
      <c r="BE49" s="877"/>
      <c r="BF49" s="877"/>
      <c r="BG49" s="877"/>
      <c r="BH49" s="632"/>
      <c r="BI49" s="602"/>
      <c r="BJ49" s="878">
        <f>CalcYear!C170</f>
        <v>0</v>
      </c>
      <c r="BK49" s="878"/>
      <c r="BL49" s="878"/>
      <c r="BM49" s="878"/>
      <c r="BN49" s="878"/>
      <c r="BO49" s="878"/>
      <c r="BP49" s="878"/>
      <c r="BQ49" s="878"/>
      <c r="BR49" s="878"/>
      <c r="BS49" s="878"/>
      <c r="BT49" s="878"/>
      <c r="BU49" s="878"/>
      <c r="BV49" s="878"/>
      <c r="BW49" s="256"/>
      <c r="BX49" s="306">
        <f t="shared" si="1"/>
        <v>45</v>
      </c>
    </row>
    <row r="50" spans="1:76" x14ac:dyDescent="0.25">
      <c r="A50" s="1"/>
      <c r="B50" s="244">
        <f t="shared" si="0"/>
        <v>46</v>
      </c>
      <c r="C50" s="403" t="s">
        <v>145</v>
      </c>
      <c r="D50" s="265">
        <v>84</v>
      </c>
      <c r="E50" s="579"/>
      <c r="F50" s="873">
        <f>SUM(Q50,AU50,'Page 3'!F50:H50,'Page 3'!P50:R50,'Page 3'!Z50:AB50)</f>
        <v>0</v>
      </c>
      <c r="G50" s="873"/>
      <c r="H50" s="580"/>
      <c r="I50" s="667" t="str">
        <f t="shared" ca="1" si="9"/>
        <v/>
      </c>
      <c r="J50" s="602"/>
      <c r="K50" s="874">
        <f>SUM(AF50,BJ50,'Page 3'!K50:M50,'Page 3'!U50:W50,'Page 3'!AE50:AG50)</f>
        <v>0</v>
      </c>
      <c r="L50" s="874"/>
      <c r="M50" s="603"/>
      <c r="N50" s="875" t="str">
        <f t="shared" ca="1" si="10"/>
        <v/>
      </c>
      <c r="O50" s="876" t="str">
        <f t="shared" ca="1" si="11"/>
        <v/>
      </c>
      <c r="P50" s="255"/>
      <c r="Q50" s="877">
        <f>CalcMonth!C37</f>
        <v>0</v>
      </c>
      <c r="R50" s="877"/>
      <c r="S50" s="877"/>
      <c r="T50" s="877"/>
      <c r="U50" s="877"/>
      <c r="V50" s="877"/>
      <c r="W50" s="877"/>
      <c r="X50" s="877"/>
      <c r="Y50" s="877"/>
      <c r="Z50" s="877"/>
      <c r="AA50" s="877"/>
      <c r="AB50" s="877"/>
      <c r="AC50" s="877"/>
      <c r="AD50" s="632"/>
      <c r="AE50" s="602"/>
      <c r="AF50" s="878">
        <f>CalcYear!C127</f>
        <v>0</v>
      </c>
      <c r="AG50" s="878"/>
      <c r="AH50" s="878"/>
      <c r="AI50" s="878"/>
      <c r="AJ50" s="878"/>
      <c r="AK50" s="878"/>
      <c r="AL50" s="878"/>
      <c r="AM50" s="878"/>
      <c r="AN50" s="878"/>
      <c r="AO50" s="878"/>
      <c r="AP50" s="878"/>
      <c r="AQ50" s="878"/>
      <c r="AR50" s="878"/>
      <c r="AS50" s="635"/>
      <c r="AT50" s="640"/>
      <c r="AU50" s="877">
        <f>CalcMonth!C81</f>
        <v>0</v>
      </c>
      <c r="AV50" s="877"/>
      <c r="AW50" s="877"/>
      <c r="AX50" s="877"/>
      <c r="AY50" s="877"/>
      <c r="AZ50" s="877"/>
      <c r="BA50" s="877"/>
      <c r="BB50" s="877"/>
      <c r="BC50" s="877"/>
      <c r="BD50" s="877"/>
      <c r="BE50" s="877"/>
      <c r="BF50" s="877"/>
      <c r="BG50" s="877"/>
      <c r="BH50" s="632"/>
      <c r="BI50" s="602"/>
      <c r="BJ50" s="878">
        <f>CalcYear!C171</f>
        <v>0</v>
      </c>
      <c r="BK50" s="878"/>
      <c r="BL50" s="878"/>
      <c r="BM50" s="878"/>
      <c r="BN50" s="878"/>
      <c r="BO50" s="878"/>
      <c r="BP50" s="878"/>
      <c r="BQ50" s="878"/>
      <c r="BR50" s="878"/>
      <c r="BS50" s="878"/>
      <c r="BT50" s="878"/>
      <c r="BU50" s="878"/>
      <c r="BV50" s="878"/>
      <c r="BW50" s="256"/>
      <c r="BX50" s="306">
        <f t="shared" si="1"/>
        <v>46</v>
      </c>
    </row>
    <row r="51" spans="1:76" x14ac:dyDescent="0.25">
      <c r="A51" s="1"/>
      <c r="B51" s="244">
        <f t="shared" si="0"/>
        <v>47</v>
      </c>
      <c r="C51" s="409" t="s">
        <v>146</v>
      </c>
      <c r="D51" s="244">
        <v>85</v>
      </c>
      <c r="E51" s="579"/>
      <c r="F51" s="873">
        <f>SUM(Q51,AU51,'Page 3'!F51:H51,'Page 3'!P51:R51,'Page 3'!Z51:AB51)</f>
        <v>0</v>
      </c>
      <c r="G51" s="873"/>
      <c r="H51" s="580"/>
      <c r="I51" s="667" t="str">
        <f t="shared" ca="1" si="9"/>
        <v/>
      </c>
      <c r="J51" s="602"/>
      <c r="K51" s="874">
        <f>SUM(AF51,BJ51,'Page 3'!K51:M51,'Page 3'!U51:W51,'Page 3'!AE51:AG51)</f>
        <v>0</v>
      </c>
      <c r="L51" s="874"/>
      <c r="M51" s="603"/>
      <c r="N51" s="875" t="str">
        <f t="shared" ca="1" si="10"/>
        <v/>
      </c>
      <c r="O51" s="876" t="str">
        <f t="shared" ca="1" si="11"/>
        <v/>
      </c>
      <c r="P51" s="255"/>
      <c r="Q51" s="877">
        <f>CalcMonth!C38</f>
        <v>0</v>
      </c>
      <c r="R51" s="877"/>
      <c r="S51" s="877"/>
      <c r="T51" s="877"/>
      <c r="U51" s="877"/>
      <c r="V51" s="877"/>
      <c r="W51" s="877"/>
      <c r="X51" s="877"/>
      <c r="Y51" s="877"/>
      <c r="Z51" s="877"/>
      <c r="AA51" s="877"/>
      <c r="AB51" s="877"/>
      <c r="AC51" s="877"/>
      <c r="AD51" s="632"/>
      <c r="AE51" s="602"/>
      <c r="AF51" s="878">
        <f>CalcYear!C128</f>
        <v>0</v>
      </c>
      <c r="AG51" s="878"/>
      <c r="AH51" s="878"/>
      <c r="AI51" s="878"/>
      <c r="AJ51" s="878"/>
      <c r="AK51" s="878"/>
      <c r="AL51" s="878"/>
      <c r="AM51" s="878"/>
      <c r="AN51" s="878"/>
      <c r="AO51" s="878"/>
      <c r="AP51" s="878"/>
      <c r="AQ51" s="878"/>
      <c r="AR51" s="878"/>
      <c r="AS51" s="635"/>
      <c r="AT51" s="640"/>
      <c r="AU51" s="877">
        <f>CalcMonth!C82</f>
        <v>0</v>
      </c>
      <c r="AV51" s="877"/>
      <c r="AW51" s="877"/>
      <c r="AX51" s="877"/>
      <c r="AY51" s="877"/>
      <c r="AZ51" s="877"/>
      <c r="BA51" s="877"/>
      <c r="BB51" s="877"/>
      <c r="BC51" s="877"/>
      <c r="BD51" s="877"/>
      <c r="BE51" s="877"/>
      <c r="BF51" s="877"/>
      <c r="BG51" s="877"/>
      <c r="BH51" s="632"/>
      <c r="BI51" s="602"/>
      <c r="BJ51" s="878">
        <f>CalcYear!C172</f>
        <v>0</v>
      </c>
      <c r="BK51" s="878"/>
      <c r="BL51" s="878"/>
      <c r="BM51" s="878"/>
      <c r="BN51" s="878"/>
      <c r="BO51" s="878"/>
      <c r="BP51" s="878"/>
      <c r="BQ51" s="878"/>
      <c r="BR51" s="878"/>
      <c r="BS51" s="878"/>
      <c r="BT51" s="878"/>
      <c r="BU51" s="878"/>
      <c r="BV51" s="878"/>
      <c r="BW51" s="256"/>
      <c r="BX51" s="306">
        <f t="shared" si="1"/>
        <v>47</v>
      </c>
    </row>
    <row r="52" spans="1:76" x14ac:dyDescent="0.25">
      <c r="A52" s="1"/>
      <c r="B52" s="244">
        <f t="shared" si="0"/>
        <v>48</v>
      </c>
      <c r="C52" s="403" t="s">
        <v>147</v>
      </c>
      <c r="D52" s="244">
        <v>86</v>
      </c>
      <c r="E52" s="579"/>
      <c r="F52" s="873">
        <f>SUM(Q52,AU52,'Page 3'!F52:H52,'Page 3'!P52:R52,'Page 3'!Z52:AB52)</f>
        <v>0</v>
      </c>
      <c r="G52" s="873"/>
      <c r="H52" s="580"/>
      <c r="I52" s="667" t="str">
        <f t="shared" ca="1" si="9"/>
        <v/>
      </c>
      <c r="J52" s="602"/>
      <c r="K52" s="874">
        <f>SUM(AF52,BJ52,'Page 3'!K52:M52,'Page 3'!U52:W52,'Page 3'!AE52:AG52)</f>
        <v>0</v>
      </c>
      <c r="L52" s="874"/>
      <c r="M52" s="603"/>
      <c r="N52" s="875" t="str">
        <f t="shared" ca="1" si="10"/>
        <v/>
      </c>
      <c r="O52" s="876" t="str">
        <f t="shared" ca="1" si="11"/>
        <v/>
      </c>
      <c r="P52" s="255"/>
      <c r="Q52" s="877">
        <f>CalcMonth!C39</f>
        <v>0</v>
      </c>
      <c r="R52" s="877"/>
      <c r="S52" s="877"/>
      <c r="T52" s="877"/>
      <c r="U52" s="877"/>
      <c r="V52" s="877"/>
      <c r="W52" s="877"/>
      <c r="X52" s="877"/>
      <c r="Y52" s="877"/>
      <c r="Z52" s="877"/>
      <c r="AA52" s="877"/>
      <c r="AB52" s="877"/>
      <c r="AC52" s="877"/>
      <c r="AD52" s="632"/>
      <c r="AE52" s="602"/>
      <c r="AF52" s="878">
        <f>CalcYear!C129</f>
        <v>0</v>
      </c>
      <c r="AG52" s="878"/>
      <c r="AH52" s="878"/>
      <c r="AI52" s="878"/>
      <c r="AJ52" s="878"/>
      <c r="AK52" s="878"/>
      <c r="AL52" s="878"/>
      <c r="AM52" s="878"/>
      <c r="AN52" s="878"/>
      <c r="AO52" s="878"/>
      <c r="AP52" s="878"/>
      <c r="AQ52" s="878"/>
      <c r="AR52" s="878"/>
      <c r="AS52" s="635"/>
      <c r="AT52" s="640"/>
      <c r="AU52" s="877">
        <f>CalcMonth!C83</f>
        <v>0</v>
      </c>
      <c r="AV52" s="877"/>
      <c r="AW52" s="877"/>
      <c r="AX52" s="877"/>
      <c r="AY52" s="877"/>
      <c r="AZ52" s="877"/>
      <c r="BA52" s="877"/>
      <c r="BB52" s="877"/>
      <c r="BC52" s="877"/>
      <c r="BD52" s="877"/>
      <c r="BE52" s="877"/>
      <c r="BF52" s="877"/>
      <c r="BG52" s="877"/>
      <c r="BH52" s="632"/>
      <c r="BI52" s="602"/>
      <c r="BJ52" s="878">
        <f>CalcYear!C173</f>
        <v>0</v>
      </c>
      <c r="BK52" s="878"/>
      <c r="BL52" s="878"/>
      <c r="BM52" s="878"/>
      <c r="BN52" s="878"/>
      <c r="BO52" s="878"/>
      <c r="BP52" s="878"/>
      <c r="BQ52" s="878"/>
      <c r="BR52" s="878"/>
      <c r="BS52" s="878"/>
      <c r="BT52" s="878"/>
      <c r="BU52" s="878"/>
      <c r="BV52" s="878"/>
      <c r="BW52" s="256"/>
      <c r="BX52" s="306">
        <f t="shared" si="1"/>
        <v>48</v>
      </c>
    </row>
    <row r="53" spans="1:76" x14ac:dyDescent="0.25">
      <c r="A53" s="1"/>
      <c r="B53" s="244">
        <f t="shared" si="0"/>
        <v>49</v>
      </c>
      <c r="C53" s="409" t="s">
        <v>148</v>
      </c>
      <c r="D53" s="244">
        <v>87</v>
      </c>
      <c r="E53" s="579"/>
      <c r="F53" s="873">
        <f>SUM(Q53,AU53,'Page 3'!F53:H53,'Page 3'!P53:R53,'Page 3'!Z53:AB53)</f>
        <v>0</v>
      </c>
      <c r="G53" s="873"/>
      <c r="H53" s="580"/>
      <c r="I53" s="667" t="str">
        <f t="shared" ca="1" si="9"/>
        <v/>
      </c>
      <c r="J53" s="602"/>
      <c r="K53" s="874">
        <f>SUM(AF53,BJ53,'Page 3'!K53:M53,'Page 3'!U53:W53,'Page 3'!AE53:AG53)</f>
        <v>0</v>
      </c>
      <c r="L53" s="874"/>
      <c r="M53" s="603"/>
      <c r="N53" s="875" t="str">
        <f t="shared" ca="1" si="10"/>
        <v/>
      </c>
      <c r="O53" s="876" t="str">
        <f t="shared" ca="1" si="11"/>
        <v/>
      </c>
      <c r="P53" s="255"/>
      <c r="Q53" s="877">
        <f>CalcMonth!C40</f>
        <v>0</v>
      </c>
      <c r="R53" s="877"/>
      <c r="S53" s="877"/>
      <c r="T53" s="877"/>
      <c r="U53" s="877"/>
      <c r="V53" s="877"/>
      <c r="W53" s="877"/>
      <c r="X53" s="877"/>
      <c r="Y53" s="877"/>
      <c r="Z53" s="877"/>
      <c r="AA53" s="877"/>
      <c r="AB53" s="877"/>
      <c r="AC53" s="877"/>
      <c r="AD53" s="632"/>
      <c r="AE53" s="602"/>
      <c r="AF53" s="878">
        <f>CalcYear!C130</f>
        <v>0</v>
      </c>
      <c r="AG53" s="878"/>
      <c r="AH53" s="878"/>
      <c r="AI53" s="878"/>
      <c r="AJ53" s="878"/>
      <c r="AK53" s="878"/>
      <c r="AL53" s="878"/>
      <c r="AM53" s="878"/>
      <c r="AN53" s="878"/>
      <c r="AO53" s="878"/>
      <c r="AP53" s="878"/>
      <c r="AQ53" s="878"/>
      <c r="AR53" s="878"/>
      <c r="AS53" s="635"/>
      <c r="AT53" s="640"/>
      <c r="AU53" s="877">
        <f>CalcMonth!C84</f>
        <v>0</v>
      </c>
      <c r="AV53" s="877"/>
      <c r="AW53" s="877"/>
      <c r="AX53" s="877"/>
      <c r="AY53" s="877"/>
      <c r="AZ53" s="877"/>
      <c r="BA53" s="877"/>
      <c r="BB53" s="877"/>
      <c r="BC53" s="877"/>
      <c r="BD53" s="877"/>
      <c r="BE53" s="877"/>
      <c r="BF53" s="877"/>
      <c r="BG53" s="877"/>
      <c r="BH53" s="632"/>
      <c r="BI53" s="602"/>
      <c r="BJ53" s="878">
        <f>CalcYear!C174</f>
        <v>0</v>
      </c>
      <c r="BK53" s="878"/>
      <c r="BL53" s="878"/>
      <c r="BM53" s="878"/>
      <c r="BN53" s="878"/>
      <c r="BO53" s="878"/>
      <c r="BP53" s="878"/>
      <c r="BQ53" s="878"/>
      <c r="BR53" s="878"/>
      <c r="BS53" s="878"/>
      <c r="BT53" s="878"/>
      <c r="BU53" s="878"/>
      <c r="BV53" s="878"/>
      <c r="BW53" s="256"/>
      <c r="BX53" s="306">
        <f t="shared" si="1"/>
        <v>49</v>
      </c>
    </row>
    <row r="54" spans="1:76" x14ac:dyDescent="0.25">
      <c r="A54" s="1"/>
      <c r="B54" s="244">
        <f t="shared" si="0"/>
        <v>50</v>
      </c>
      <c r="C54" s="412" t="s">
        <v>149</v>
      </c>
      <c r="D54" s="245"/>
      <c r="E54" s="574"/>
      <c r="F54" s="858">
        <f>SUM(Q54,AU54,'Page 3'!F54:H54,'Page 3'!P54:R54,'Page 3'!Z54:AB54)</f>
        <v>0</v>
      </c>
      <c r="G54" s="858"/>
      <c r="H54" s="575"/>
      <c r="I54" s="665" t="str">
        <f t="shared" ca="1" si="9"/>
        <v/>
      </c>
      <c r="J54" s="598"/>
      <c r="K54" s="859">
        <f>SUM(AF54,BJ54,'Page 3'!K54:M54,'Page 3'!U54:W54,'Page 3'!AE54:AG54)</f>
        <v>0</v>
      </c>
      <c r="L54" s="859"/>
      <c r="M54" s="599"/>
      <c r="N54" s="880" t="str">
        <f t="shared" ca="1" si="10"/>
        <v/>
      </c>
      <c r="O54" s="881" t="str">
        <f t="shared" ca="1" si="11"/>
        <v/>
      </c>
      <c r="P54" s="248"/>
      <c r="Q54" s="860">
        <f>SUM(Q46:AC53)</f>
        <v>0</v>
      </c>
      <c r="R54" s="860"/>
      <c r="S54" s="860"/>
      <c r="T54" s="860"/>
      <c r="U54" s="860"/>
      <c r="V54" s="860"/>
      <c r="W54" s="860"/>
      <c r="X54" s="860"/>
      <c r="Y54" s="860"/>
      <c r="Z54" s="860"/>
      <c r="AA54" s="860"/>
      <c r="AB54" s="860"/>
      <c r="AC54" s="860"/>
      <c r="AD54" s="641"/>
      <c r="AE54" s="642"/>
      <c r="AF54" s="861">
        <f>SUM(AF46:AR53)</f>
        <v>0</v>
      </c>
      <c r="AG54" s="861"/>
      <c r="AH54" s="861"/>
      <c r="AI54" s="861"/>
      <c r="AJ54" s="861"/>
      <c r="AK54" s="861"/>
      <c r="AL54" s="861"/>
      <c r="AM54" s="861"/>
      <c r="AN54" s="861"/>
      <c r="AO54" s="861"/>
      <c r="AP54" s="861"/>
      <c r="AQ54" s="861"/>
      <c r="AR54" s="861"/>
      <c r="AS54" s="643"/>
      <c r="AT54" s="644"/>
      <c r="AU54" s="860">
        <f>SUM(AU46:BG53)</f>
        <v>0</v>
      </c>
      <c r="AV54" s="860"/>
      <c r="AW54" s="860"/>
      <c r="AX54" s="860"/>
      <c r="AY54" s="860"/>
      <c r="AZ54" s="860"/>
      <c r="BA54" s="860"/>
      <c r="BB54" s="860"/>
      <c r="BC54" s="860"/>
      <c r="BD54" s="860"/>
      <c r="BE54" s="860"/>
      <c r="BF54" s="860"/>
      <c r="BG54" s="860"/>
      <c r="BH54" s="624"/>
      <c r="BI54" s="598"/>
      <c r="BJ54" s="861">
        <f>SUM(BJ46:BV53)</f>
        <v>0</v>
      </c>
      <c r="BK54" s="861"/>
      <c r="BL54" s="861"/>
      <c r="BM54" s="861"/>
      <c r="BN54" s="861"/>
      <c r="BO54" s="861"/>
      <c r="BP54" s="861"/>
      <c r="BQ54" s="861"/>
      <c r="BR54" s="861"/>
      <c r="BS54" s="861"/>
      <c r="BT54" s="861"/>
      <c r="BU54" s="861"/>
      <c r="BV54" s="861"/>
      <c r="BW54" s="249"/>
      <c r="BX54" s="306">
        <f t="shared" si="1"/>
        <v>50</v>
      </c>
    </row>
    <row r="55" spans="1:76" x14ac:dyDescent="0.25">
      <c r="A55" s="1"/>
      <c r="B55" s="244">
        <f t="shared" si="0"/>
        <v>51</v>
      </c>
      <c r="C55" s="409" t="s">
        <v>150</v>
      </c>
      <c r="D55" s="244">
        <v>88</v>
      </c>
      <c r="E55" s="579"/>
      <c r="F55" s="873">
        <f>SUM(Q55,AU55,'Page 3'!F55:H55,'Page 3'!P55:R55,'Page 3'!Z55:AB55)</f>
        <v>0</v>
      </c>
      <c r="G55" s="873"/>
      <c r="H55" s="580"/>
      <c r="I55" s="667" t="str">
        <f t="shared" ca="1" si="9"/>
        <v/>
      </c>
      <c r="J55" s="602"/>
      <c r="K55" s="874">
        <f>SUM(AF55,BJ55,'Page 3'!K55:M55,'Page 3'!U55:W55,'Page 3'!AE55:AG55)</f>
        <v>0</v>
      </c>
      <c r="L55" s="874"/>
      <c r="M55" s="603"/>
      <c r="N55" s="875" t="str">
        <f t="shared" ca="1" si="10"/>
        <v/>
      </c>
      <c r="O55" s="876" t="str">
        <f t="shared" ca="1" si="11"/>
        <v/>
      </c>
      <c r="P55" s="255"/>
      <c r="Q55" s="877">
        <f>CalcMonth!C41</f>
        <v>0</v>
      </c>
      <c r="R55" s="877"/>
      <c r="S55" s="877"/>
      <c r="T55" s="877"/>
      <c r="U55" s="877"/>
      <c r="V55" s="877"/>
      <c r="W55" s="877"/>
      <c r="X55" s="877"/>
      <c r="Y55" s="877"/>
      <c r="Z55" s="877"/>
      <c r="AA55" s="877"/>
      <c r="AB55" s="877"/>
      <c r="AC55" s="877"/>
      <c r="AD55" s="632"/>
      <c r="AE55" s="602"/>
      <c r="AF55" s="878">
        <f>CalcYear!C131</f>
        <v>0</v>
      </c>
      <c r="AG55" s="878"/>
      <c r="AH55" s="878"/>
      <c r="AI55" s="878"/>
      <c r="AJ55" s="878"/>
      <c r="AK55" s="878"/>
      <c r="AL55" s="878"/>
      <c r="AM55" s="878"/>
      <c r="AN55" s="878"/>
      <c r="AO55" s="878"/>
      <c r="AP55" s="878"/>
      <c r="AQ55" s="878"/>
      <c r="AR55" s="878"/>
      <c r="AS55" s="635"/>
      <c r="AT55" s="640"/>
      <c r="AU55" s="877">
        <f>CalcMonth!C85</f>
        <v>0</v>
      </c>
      <c r="AV55" s="877"/>
      <c r="AW55" s="877"/>
      <c r="AX55" s="877"/>
      <c r="AY55" s="877"/>
      <c r="AZ55" s="877"/>
      <c r="BA55" s="877"/>
      <c r="BB55" s="877"/>
      <c r="BC55" s="877"/>
      <c r="BD55" s="877"/>
      <c r="BE55" s="877"/>
      <c r="BF55" s="877"/>
      <c r="BG55" s="877"/>
      <c r="BH55" s="632"/>
      <c r="BI55" s="602">
        <v>1</v>
      </c>
      <c r="BJ55" s="878">
        <f>CalcYear!C175</f>
        <v>0</v>
      </c>
      <c r="BK55" s="878"/>
      <c r="BL55" s="878"/>
      <c r="BM55" s="878"/>
      <c r="BN55" s="878"/>
      <c r="BO55" s="878"/>
      <c r="BP55" s="878"/>
      <c r="BQ55" s="878"/>
      <c r="BR55" s="878"/>
      <c r="BS55" s="878"/>
      <c r="BT55" s="878"/>
      <c r="BU55" s="878"/>
      <c r="BV55" s="878"/>
      <c r="BW55" s="256"/>
      <c r="BX55" s="306">
        <f t="shared" si="1"/>
        <v>51</v>
      </c>
    </row>
    <row r="56" spans="1:76" x14ac:dyDescent="0.25">
      <c r="A56" s="1"/>
      <c r="B56" s="244">
        <f t="shared" si="0"/>
        <v>52</v>
      </c>
      <c r="C56" s="409" t="s">
        <v>151</v>
      </c>
      <c r="D56" s="244">
        <v>89</v>
      </c>
      <c r="E56" s="579"/>
      <c r="F56" s="873">
        <f>SUM(Q56,AU56,'Page 3'!F56:H56,'Page 3'!P56:R56,'Page 3'!Z56:AB56)</f>
        <v>0</v>
      </c>
      <c r="G56" s="873"/>
      <c r="H56" s="580"/>
      <c r="I56" s="667" t="str">
        <f t="shared" ca="1" si="9"/>
        <v/>
      </c>
      <c r="J56" s="602"/>
      <c r="K56" s="874">
        <f>SUM(AF56,BJ56,'Page 3'!K56:M56,'Page 3'!U56:W56,'Page 3'!AE56:AG56)</f>
        <v>0</v>
      </c>
      <c r="L56" s="874"/>
      <c r="M56" s="603"/>
      <c r="N56" s="875" t="str">
        <f t="shared" ca="1" si="10"/>
        <v/>
      </c>
      <c r="O56" s="876" t="str">
        <f t="shared" ca="1" si="11"/>
        <v/>
      </c>
      <c r="P56" s="255"/>
      <c r="Q56" s="877">
        <f>CalcMonth!C42</f>
        <v>0</v>
      </c>
      <c r="R56" s="877"/>
      <c r="S56" s="877"/>
      <c r="T56" s="877"/>
      <c r="U56" s="877"/>
      <c r="V56" s="877"/>
      <c r="W56" s="877"/>
      <c r="X56" s="877"/>
      <c r="Y56" s="877"/>
      <c r="Z56" s="877"/>
      <c r="AA56" s="877"/>
      <c r="AB56" s="877"/>
      <c r="AC56" s="877"/>
      <c r="AD56" s="632"/>
      <c r="AE56" s="602"/>
      <c r="AF56" s="878">
        <f>CalcYear!C132</f>
        <v>0</v>
      </c>
      <c r="AG56" s="878"/>
      <c r="AH56" s="878"/>
      <c r="AI56" s="878"/>
      <c r="AJ56" s="878"/>
      <c r="AK56" s="878"/>
      <c r="AL56" s="878"/>
      <c r="AM56" s="878"/>
      <c r="AN56" s="878"/>
      <c r="AO56" s="878"/>
      <c r="AP56" s="878"/>
      <c r="AQ56" s="878"/>
      <c r="AR56" s="878"/>
      <c r="AS56" s="635"/>
      <c r="AT56" s="640"/>
      <c r="AU56" s="877">
        <f>CalcMonth!C86</f>
        <v>0</v>
      </c>
      <c r="AV56" s="877"/>
      <c r="AW56" s="877"/>
      <c r="AX56" s="877"/>
      <c r="AY56" s="877"/>
      <c r="AZ56" s="877"/>
      <c r="BA56" s="877"/>
      <c r="BB56" s="877"/>
      <c r="BC56" s="877"/>
      <c r="BD56" s="877"/>
      <c r="BE56" s="877"/>
      <c r="BF56" s="877"/>
      <c r="BG56" s="877"/>
      <c r="BH56" s="632"/>
      <c r="BI56" s="602"/>
      <c r="BJ56" s="878">
        <f>CalcYear!C176</f>
        <v>0</v>
      </c>
      <c r="BK56" s="878"/>
      <c r="BL56" s="878"/>
      <c r="BM56" s="878"/>
      <c r="BN56" s="878"/>
      <c r="BO56" s="878"/>
      <c r="BP56" s="878"/>
      <c r="BQ56" s="878"/>
      <c r="BR56" s="878"/>
      <c r="BS56" s="878"/>
      <c r="BT56" s="878"/>
      <c r="BU56" s="878"/>
      <c r="BV56" s="878"/>
      <c r="BW56" s="256"/>
      <c r="BX56" s="306">
        <f t="shared" si="1"/>
        <v>52</v>
      </c>
    </row>
    <row r="57" spans="1:76" x14ac:dyDescent="0.25">
      <c r="A57" s="1"/>
      <c r="B57" s="244">
        <f t="shared" si="0"/>
        <v>53</v>
      </c>
      <c r="C57" s="409" t="s">
        <v>152</v>
      </c>
      <c r="D57" s="244">
        <v>90</v>
      </c>
      <c r="E57" s="579"/>
      <c r="F57" s="873">
        <f>SUM(Q57,AU57,'Page 3'!F57:H57,'Page 3'!P57:R57,'Page 3'!Z57:AB57)</f>
        <v>0</v>
      </c>
      <c r="G57" s="873"/>
      <c r="H57" s="580"/>
      <c r="I57" s="667" t="str">
        <f t="shared" ca="1" si="9"/>
        <v/>
      </c>
      <c r="J57" s="602"/>
      <c r="K57" s="874">
        <f>SUM(AF57,BJ57,'Page 3'!K57:M57,'Page 3'!U57:W57,'Page 3'!AE57:AG57)</f>
        <v>0</v>
      </c>
      <c r="L57" s="874"/>
      <c r="M57" s="603"/>
      <c r="N57" s="875" t="str">
        <f t="shared" ca="1" si="10"/>
        <v/>
      </c>
      <c r="O57" s="876" t="str">
        <f t="shared" ca="1" si="11"/>
        <v/>
      </c>
      <c r="P57" s="255"/>
      <c r="Q57" s="877">
        <f>CalcMonth!C43</f>
        <v>0</v>
      </c>
      <c r="R57" s="877"/>
      <c r="S57" s="877"/>
      <c r="T57" s="877"/>
      <c r="U57" s="877"/>
      <c r="V57" s="877"/>
      <c r="W57" s="877"/>
      <c r="X57" s="877"/>
      <c r="Y57" s="877"/>
      <c r="Z57" s="877"/>
      <c r="AA57" s="877"/>
      <c r="AB57" s="877"/>
      <c r="AC57" s="877"/>
      <c r="AD57" s="632"/>
      <c r="AE57" s="602"/>
      <c r="AF57" s="878">
        <f>CalcYear!C133</f>
        <v>0</v>
      </c>
      <c r="AG57" s="878"/>
      <c r="AH57" s="878"/>
      <c r="AI57" s="878"/>
      <c r="AJ57" s="878"/>
      <c r="AK57" s="878"/>
      <c r="AL57" s="878"/>
      <c r="AM57" s="878"/>
      <c r="AN57" s="878"/>
      <c r="AO57" s="878"/>
      <c r="AP57" s="878"/>
      <c r="AQ57" s="878"/>
      <c r="AR57" s="878"/>
      <c r="AS57" s="635"/>
      <c r="AT57" s="640"/>
      <c r="AU57" s="877">
        <f>CalcMonth!C87</f>
        <v>0</v>
      </c>
      <c r="AV57" s="877"/>
      <c r="AW57" s="877"/>
      <c r="AX57" s="877"/>
      <c r="AY57" s="877"/>
      <c r="AZ57" s="877"/>
      <c r="BA57" s="877"/>
      <c r="BB57" s="877"/>
      <c r="BC57" s="877"/>
      <c r="BD57" s="877"/>
      <c r="BE57" s="877"/>
      <c r="BF57" s="877"/>
      <c r="BG57" s="877"/>
      <c r="BH57" s="632"/>
      <c r="BI57" s="602"/>
      <c r="BJ57" s="878">
        <f>CalcYear!C177</f>
        <v>0</v>
      </c>
      <c r="BK57" s="878"/>
      <c r="BL57" s="878"/>
      <c r="BM57" s="878"/>
      <c r="BN57" s="878"/>
      <c r="BO57" s="878"/>
      <c r="BP57" s="878"/>
      <c r="BQ57" s="878"/>
      <c r="BR57" s="878"/>
      <c r="BS57" s="878"/>
      <c r="BT57" s="878"/>
      <c r="BU57" s="878"/>
      <c r="BV57" s="878"/>
      <c r="BW57" s="256"/>
      <c r="BX57" s="306">
        <f t="shared" si="1"/>
        <v>53</v>
      </c>
    </row>
    <row r="58" spans="1:76" x14ac:dyDescent="0.25">
      <c r="A58" s="1"/>
      <c r="B58" s="244">
        <f t="shared" si="0"/>
        <v>54</v>
      </c>
      <c r="C58" s="409" t="s">
        <v>153</v>
      </c>
      <c r="D58" s="244">
        <v>91</v>
      </c>
      <c r="E58" s="579"/>
      <c r="F58" s="873">
        <f>SUM(Q58,AU58,'Page 3'!F58:H58,'Page 3'!P58:R58,'Page 3'!Z58:AB58)</f>
        <v>0</v>
      </c>
      <c r="G58" s="873"/>
      <c r="H58" s="580"/>
      <c r="I58" s="667" t="str">
        <f t="shared" ca="1" si="9"/>
        <v/>
      </c>
      <c r="J58" s="602"/>
      <c r="K58" s="874">
        <f>SUM(AF58,BJ58,'Page 3'!K58:M58,'Page 3'!U58:W58,'Page 3'!AE58:AG58)</f>
        <v>0</v>
      </c>
      <c r="L58" s="874"/>
      <c r="M58" s="603"/>
      <c r="N58" s="875" t="str">
        <f t="shared" ca="1" si="10"/>
        <v/>
      </c>
      <c r="O58" s="876" t="str">
        <f t="shared" ca="1" si="11"/>
        <v/>
      </c>
      <c r="P58" s="255"/>
      <c r="Q58" s="877">
        <f>CalcMonth!C44</f>
        <v>0</v>
      </c>
      <c r="R58" s="877"/>
      <c r="S58" s="877"/>
      <c r="T58" s="877"/>
      <c r="U58" s="877"/>
      <c r="V58" s="877"/>
      <c r="W58" s="877"/>
      <c r="X58" s="877"/>
      <c r="Y58" s="877"/>
      <c r="Z58" s="877"/>
      <c r="AA58" s="877"/>
      <c r="AB58" s="877"/>
      <c r="AC58" s="877"/>
      <c r="AD58" s="632"/>
      <c r="AE58" s="602"/>
      <c r="AF58" s="878">
        <f>CalcYear!C134</f>
        <v>0</v>
      </c>
      <c r="AG58" s="878"/>
      <c r="AH58" s="878"/>
      <c r="AI58" s="878"/>
      <c r="AJ58" s="878"/>
      <c r="AK58" s="878"/>
      <c r="AL58" s="878"/>
      <c r="AM58" s="878"/>
      <c r="AN58" s="878"/>
      <c r="AO58" s="878"/>
      <c r="AP58" s="878"/>
      <c r="AQ58" s="878"/>
      <c r="AR58" s="878"/>
      <c r="AS58" s="635"/>
      <c r="AT58" s="640"/>
      <c r="AU58" s="877">
        <f>CalcMonth!C88</f>
        <v>0</v>
      </c>
      <c r="AV58" s="877"/>
      <c r="AW58" s="877"/>
      <c r="AX58" s="877"/>
      <c r="AY58" s="877"/>
      <c r="AZ58" s="877"/>
      <c r="BA58" s="877"/>
      <c r="BB58" s="877"/>
      <c r="BC58" s="877"/>
      <c r="BD58" s="877"/>
      <c r="BE58" s="877"/>
      <c r="BF58" s="877"/>
      <c r="BG58" s="877"/>
      <c r="BH58" s="632"/>
      <c r="BI58" s="602"/>
      <c r="BJ58" s="878">
        <f>CalcYear!C178</f>
        <v>0</v>
      </c>
      <c r="BK58" s="878"/>
      <c r="BL58" s="878"/>
      <c r="BM58" s="878"/>
      <c r="BN58" s="878"/>
      <c r="BO58" s="878"/>
      <c r="BP58" s="878"/>
      <c r="BQ58" s="878"/>
      <c r="BR58" s="878"/>
      <c r="BS58" s="878"/>
      <c r="BT58" s="878"/>
      <c r="BU58" s="878"/>
      <c r="BV58" s="878"/>
      <c r="BW58" s="256"/>
      <c r="BX58" s="306">
        <f t="shared" si="1"/>
        <v>54</v>
      </c>
    </row>
    <row r="59" spans="1:76" x14ac:dyDescent="0.25">
      <c r="A59" s="1"/>
      <c r="B59" s="244">
        <f t="shared" si="0"/>
        <v>55</v>
      </c>
      <c r="C59" s="409" t="s">
        <v>154</v>
      </c>
      <c r="D59" s="244">
        <v>92</v>
      </c>
      <c r="E59" s="579"/>
      <c r="F59" s="873">
        <f>SUM(Q59,AU59,'Page 3'!F59:H59,'Page 3'!P59:R59,'Page 3'!Z59:AB59)</f>
        <v>0</v>
      </c>
      <c r="G59" s="873"/>
      <c r="H59" s="580"/>
      <c r="I59" s="667" t="str">
        <f t="shared" ca="1" si="9"/>
        <v/>
      </c>
      <c r="J59" s="602"/>
      <c r="K59" s="874">
        <f>SUM(AF59,BJ59,'Page 3'!K59:M59,'Page 3'!U59:W59,'Page 3'!AE59:AG59)</f>
        <v>0</v>
      </c>
      <c r="L59" s="874"/>
      <c r="M59" s="603"/>
      <c r="N59" s="875" t="str">
        <f t="shared" ca="1" si="10"/>
        <v/>
      </c>
      <c r="O59" s="876" t="str">
        <f t="shared" ca="1" si="11"/>
        <v/>
      </c>
      <c r="P59" s="255"/>
      <c r="Q59" s="877">
        <f>CalcMonth!C45</f>
        <v>0</v>
      </c>
      <c r="R59" s="877"/>
      <c r="S59" s="877"/>
      <c r="T59" s="877"/>
      <c r="U59" s="877"/>
      <c r="V59" s="877"/>
      <c r="W59" s="877"/>
      <c r="X59" s="877"/>
      <c r="Y59" s="877"/>
      <c r="Z59" s="877"/>
      <c r="AA59" s="877"/>
      <c r="AB59" s="877"/>
      <c r="AC59" s="877"/>
      <c r="AD59" s="632"/>
      <c r="AE59" s="602"/>
      <c r="AF59" s="878">
        <f>CalcYear!C135</f>
        <v>0</v>
      </c>
      <c r="AG59" s="878"/>
      <c r="AH59" s="878"/>
      <c r="AI59" s="878"/>
      <c r="AJ59" s="878"/>
      <c r="AK59" s="878"/>
      <c r="AL59" s="878"/>
      <c r="AM59" s="878"/>
      <c r="AN59" s="878"/>
      <c r="AO59" s="878"/>
      <c r="AP59" s="878"/>
      <c r="AQ59" s="878"/>
      <c r="AR59" s="878"/>
      <c r="AS59" s="635"/>
      <c r="AT59" s="640"/>
      <c r="AU59" s="877">
        <f>CalcMonth!C89</f>
        <v>0</v>
      </c>
      <c r="AV59" s="877"/>
      <c r="AW59" s="877"/>
      <c r="AX59" s="877"/>
      <c r="AY59" s="877"/>
      <c r="AZ59" s="877"/>
      <c r="BA59" s="877"/>
      <c r="BB59" s="877"/>
      <c r="BC59" s="877"/>
      <c r="BD59" s="877"/>
      <c r="BE59" s="877"/>
      <c r="BF59" s="877"/>
      <c r="BG59" s="877"/>
      <c r="BH59" s="632"/>
      <c r="BI59" s="602"/>
      <c r="BJ59" s="878">
        <f>CalcYear!C179</f>
        <v>0</v>
      </c>
      <c r="BK59" s="878"/>
      <c r="BL59" s="878"/>
      <c r="BM59" s="878"/>
      <c r="BN59" s="878"/>
      <c r="BO59" s="878"/>
      <c r="BP59" s="878"/>
      <c r="BQ59" s="878"/>
      <c r="BR59" s="878"/>
      <c r="BS59" s="878"/>
      <c r="BT59" s="878"/>
      <c r="BU59" s="878"/>
      <c r="BV59" s="878"/>
      <c r="BW59" s="256"/>
      <c r="BX59" s="306">
        <f t="shared" si="1"/>
        <v>55</v>
      </c>
    </row>
    <row r="60" spans="1:76" x14ac:dyDescent="0.25">
      <c r="A60" s="1"/>
      <c r="B60" s="244">
        <f t="shared" si="0"/>
        <v>56</v>
      </c>
      <c r="C60" s="412" t="s">
        <v>155</v>
      </c>
      <c r="D60" s="270"/>
      <c r="E60" s="574"/>
      <c r="F60" s="858">
        <f>SUM(Q60,AU60,'Page 3'!F60:H60,'Page 3'!P60:R60,'Page 3'!Z60:AB60)</f>
        <v>0</v>
      </c>
      <c r="G60" s="858"/>
      <c r="H60" s="575"/>
      <c r="I60" s="665" t="str">
        <f t="shared" ca="1" si="9"/>
        <v/>
      </c>
      <c r="J60" s="598"/>
      <c r="K60" s="859">
        <f>SUM(AF60,BJ60,'Page 3'!K60:M60,'Page 3'!U60:W60,'Page 3'!AE60:AG60)</f>
        <v>0</v>
      </c>
      <c r="L60" s="859"/>
      <c r="M60" s="599"/>
      <c r="N60" s="880" t="str">
        <f t="shared" ca="1" si="10"/>
        <v/>
      </c>
      <c r="O60" s="881" t="str">
        <f t="shared" ca="1" si="11"/>
        <v/>
      </c>
      <c r="P60" s="248"/>
      <c r="Q60" s="860">
        <f>SUM(Q54:AC59)</f>
        <v>0</v>
      </c>
      <c r="R60" s="860"/>
      <c r="S60" s="860"/>
      <c r="T60" s="860"/>
      <c r="U60" s="860"/>
      <c r="V60" s="860"/>
      <c r="W60" s="860"/>
      <c r="X60" s="860"/>
      <c r="Y60" s="860"/>
      <c r="Z60" s="860"/>
      <c r="AA60" s="860"/>
      <c r="AB60" s="860"/>
      <c r="AC60" s="860"/>
      <c r="AD60" s="641"/>
      <c r="AE60" s="642"/>
      <c r="AF60" s="861">
        <f>SUM(AF54:AR59)</f>
        <v>0</v>
      </c>
      <c r="AG60" s="861"/>
      <c r="AH60" s="861"/>
      <c r="AI60" s="861"/>
      <c r="AJ60" s="861"/>
      <c r="AK60" s="861"/>
      <c r="AL60" s="861"/>
      <c r="AM60" s="861"/>
      <c r="AN60" s="861"/>
      <c r="AO60" s="861"/>
      <c r="AP60" s="861"/>
      <c r="AQ60" s="861"/>
      <c r="AR60" s="861"/>
      <c r="AS60" s="643"/>
      <c r="AT60" s="644"/>
      <c r="AU60" s="860">
        <f>SUM(AU54:BG59)</f>
        <v>0</v>
      </c>
      <c r="AV60" s="860"/>
      <c r="AW60" s="860"/>
      <c r="AX60" s="860"/>
      <c r="AY60" s="860"/>
      <c r="AZ60" s="860"/>
      <c r="BA60" s="860"/>
      <c r="BB60" s="860"/>
      <c r="BC60" s="860"/>
      <c r="BD60" s="860"/>
      <c r="BE60" s="860"/>
      <c r="BF60" s="860"/>
      <c r="BG60" s="860"/>
      <c r="BH60" s="624"/>
      <c r="BI60" s="598"/>
      <c r="BJ60" s="861">
        <f>SUM(BJ54:BV59)</f>
        <v>0</v>
      </c>
      <c r="BK60" s="861"/>
      <c r="BL60" s="861"/>
      <c r="BM60" s="861"/>
      <c r="BN60" s="861"/>
      <c r="BO60" s="861"/>
      <c r="BP60" s="861"/>
      <c r="BQ60" s="861"/>
      <c r="BR60" s="861"/>
      <c r="BS60" s="861"/>
      <c r="BT60" s="861"/>
      <c r="BU60" s="861"/>
      <c r="BV60" s="861"/>
      <c r="BW60" s="249"/>
      <c r="BX60" s="306">
        <f t="shared" si="1"/>
        <v>56</v>
      </c>
    </row>
    <row r="61" spans="1:76" x14ac:dyDescent="0.25">
      <c r="A61" s="1"/>
      <c r="B61" s="244">
        <f t="shared" si="0"/>
        <v>57</v>
      </c>
      <c r="C61" s="412" t="s">
        <v>156</v>
      </c>
      <c r="D61" s="270"/>
      <c r="E61" s="574"/>
      <c r="F61" s="858">
        <f>SUM(Q61,AU61,'Page 3'!F61:H61,'Page 3'!P61:R61,'Page 3'!Z61:AB61)</f>
        <v>0</v>
      </c>
      <c r="G61" s="858"/>
      <c r="H61" s="575"/>
      <c r="I61" s="665" t="str">
        <f t="shared" ca="1" si="9"/>
        <v/>
      </c>
      <c r="J61" s="598"/>
      <c r="K61" s="859">
        <f>SUM(AF61,BJ61,'Page 3'!K61:M61,'Page 3'!U61:W61,'Page 3'!AE61:AG61)</f>
        <v>0</v>
      </c>
      <c r="L61" s="859"/>
      <c r="M61" s="599"/>
      <c r="N61" s="880" t="str">
        <f t="shared" ca="1" si="10"/>
        <v/>
      </c>
      <c r="O61" s="881" t="str">
        <f t="shared" ca="1" si="11"/>
        <v/>
      </c>
      <c r="P61" s="248"/>
      <c r="Q61" s="860">
        <f>SUM(Q24,Q43,Q60)</f>
        <v>0</v>
      </c>
      <c r="R61" s="860"/>
      <c r="S61" s="860"/>
      <c r="T61" s="860"/>
      <c r="U61" s="860"/>
      <c r="V61" s="860"/>
      <c r="W61" s="860"/>
      <c r="X61" s="860"/>
      <c r="Y61" s="860"/>
      <c r="Z61" s="860"/>
      <c r="AA61" s="860"/>
      <c r="AB61" s="860"/>
      <c r="AC61" s="860"/>
      <c r="AD61" s="641"/>
      <c r="AE61" s="642"/>
      <c r="AF61" s="861">
        <f>SUM(AF24,AF43,AF60)</f>
        <v>0</v>
      </c>
      <c r="AG61" s="861"/>
      <c r="AH61" s="861"/>
      <c r="AI61" s="861"/>
      <c r="AJ61" s="861"/>
      <c r="AK61" s="861"/>
      <c r="AL61" s="861"/>
      <c r="AM61" s="861"/>
      <c r="AN61" s="861"/>
      <c r="AO61" s="861"/>
      <c r="AP61" s="861"/>
      <c r="AQ61" s="861"/>
      <c r="AR61" s="861"/>
      <c r="AS61" s="643"/>
      <c r="AT61" s="644"/>
      <c r="AU61" s="860">
        <f>SUM(AU24,AU43,AU60)</f>
        <v>0</v>
      </c>
      <c r="AV61" s="860"/>
      <c r="AW61" s="860"/>
      <c r="AX61" s="860"/>
      <c r="AY61" s="860"/>
      <c r="AZ61" s="860"/>
      <c r="BA61" s="860"/>
      <c r="BB61" s="860"/>
      <c r="BC61" s="860"/>
      <c r="BD61" s="860"/>
      <c r="BE61" s="860"/>
      <c r="BF61" s="860"/>
      <c r="BG61" s="860"/>
      <c r="BH61" s="624"/>
      <c r="BI61" s="598"/>
      <c r="BJ61" s="861">
        <f>SUM(BJ24,BJ43,BJ60)</f>
        <v>0</v>
      </c>
      <c r="BK61" s="861"/>
      <c r="BL61" s="861"/>
      <c r="BM61" s="861"/>
      <c r="BN61" s="861"/>
      <c r="BO61" s="861"/>
      <c r="BP61" s="861"/>
      <c r="BQ61" s="861"/>
      <c r="BR61" s="861"/>
      <c r="BS61" s="861"/>
      <c r="BT61" s="861"/>
      <c r="BU61" s="861"/>
      <c r="BV61" s="861"/>
      <c r="BW61" s="249"/>
      <c r="BX61" s="306">
        <f t="shared" si="1"/>
        <v>57</v>
      </c>
    </row>
    <row r="62" spans="1:76" x14ac:dyDescent="0.25">
      <c r="A62" s="1"/>
      <c r="B62" s="244">
        <f t="shared" si="0"/>
        <v>58</v>
      </c>
      <c r="C62" s="412" t="s">
        <v>157</v>
      </c>
      <c r="D62" s="270"/>
      <c r="E62" s="574"/>
      <c r="F62" s="858">
        <f>SUM(Q62,AU62,'Page 3'!F62:H62,'Page 3'!P62:R62,'Page 3'!Z62:AB62)</f>
        <v>0</v>
      </c>
      <c r="G62" s="858"/>
      <c r="H62" s="575"/>
      <c r="I62" s="665" t="str">
        <f t="shared" ca="1" si="9"/>
        <v/>
      </c>
      <c r="J62" s="598"/>
      <c r="K62" s="859">
        <f>SUM(AF62,BJ62,'Page 3'!K62:M62,'Page 3'!U62:W62,'Page 3'!AE62:AG62)</f>
        <v>0</v>
      </c>
      <c r="L62" s="859"/>
      <c r="M62" s="599"/>
      <c r="N62" s="880" t="str">
        <f t="shared" ca="1" si="10"/>
        <v/>
      </c>
      <c r="O62" s="881" t="str">
        <f t="shared" ca="1" si="11"/>
        <v/>
      </c>
      <c r="P62" s="248"/>
      <c r="Q62" s="860">
        <f>SUM(Q14,Q61)</f>
        <v>0</v>
      </c>
      <c r="R62" s="860"/>
      <c r="S62" s="860"/>
      <c r="T62" s="860"/>
      <c r="U62" s="860"/>
      <c r="V62" s="860"/>
      <c r="W62" s="860"/>
      <c r="X62" s="860"/>
      <c r="Y62" s="860"/>
      <c r="Z62" s="860"/>
      <c r="AA62" s="860"/>
      <c r="AB62" s="860"/>
      <c r="AC62" s="860"/>
      <c r="AD62" s="641"/>
      <c r="AE62" s="642"/>
      <c r="AF62" s="861">
        <f>SUM(AF14,AF61)</f>
        <v>0</v>
      </c>
      <c r="AG62" s="861"/>
      <c r="AH62" s="861"/>
      <c r="AI62" s="861"/>
      <c r="AJ62" s="861"/>
      <c r="AK62" s="861"/>
      <c r="AL62" s="861"/>
      <c r="AM62" s="861"/>
      <c r="AN62" s="861"/>
      <c r="AO62" s="861"/>
      <c r="AP62" s="861"/>
      <c r="AQ62" s="861"/>
      <c r="AR62" s="861"/>
      <c r="AS62" s="643"/>
      <c r="AT62" s="644"/>
      <c r="AU62" s="860">
        <f>SUM(AU14,AU61)</f>
        <v>0</v>
      </c>
      <c r="AV62" s="860"/>
      <c r="AW62" s="860"/>
      <c r="AX62" s="860"/>
      <c r="AY62" s="860"/>
      <c r="AZ62" s="860"/>
      <c r="BA62" s="860"/>
      <c r="BB62" s="860"/>
      <c r="BC62" s="860"/>
      <c r="BD62" s="860"/>
      <c r="BE62" s="860"/>
      <c r="BF62" s="860"/>
      <c r="BG62" s="860"/>
      <c r="BH62" s="624"/>
      <c r="BI62" s="598"/>
      <c r="BJ62" s="861">
        <f>SUM(BJ14,BJ61)</f>
        <v>0</v>
      </c>
      <c r="BK62" s="861"/>
      <c r="BL62" s="861"/>
      <c r="BM62" s="861"/>
      <c r="BN62" s="861"/>
      <c r="BO62" s="861"/>
      <c r="BP62" s="861"/>
      <c r="BQ62" s="861"/>
      <c r="BR62" s="861"/>
      <c r="BS62" s="861"/>
      <c r="BT62" s="861"/>
      <c r="BU62" s="861"/>
      <c r="BV62" s="861"/>
      <c r="BW62" s="249"/>
      <c r="BX62" s="306">
        <f t="shared" si="1"/>
        <v>58</v>
      </c>
    </row>
    <row r="63" spans="1:76" x14ac:dyDescent="0.25">
      <c r="A63" s="1"/>
      <c r="B63" s="244">
        <f t="shared" si="0"/>
        <v>59</v>
      </c>
      <c r="C63" s="412" t="s">
        <v>158</v>
      </c>
      <c r="D63" s="270"/>
      <c r="E63" s="574"/>
      <c r="F63" s="858">
        <f ca="1">SUM(Q63,AU63,'Page 3'!F63:H63,'Page 3'!P63:R63,'Page 3'!Z63:AB63)</f>
        <v>0</v>
      </c>
      <c r="G63" s="858"/>
      <c r="H63" s="575"/>
      <c r="I63" s="665" t="str">
        <f t="shared" ca="1" si="9"/>
        <v/>
      </c>
      <c r="J63" s="598"/>
      <c r="K63" s="859">
        <f ca="1">SUM(AF63,BJ63,'Page 3'!K63:M63,'Page 3'!U63:W63,'Page 3'!AE63:AG63)</f>
        <v>0</v>
      </c>
      <c r="L63" s="859"/>
      <c r="M63" s="599"/>
      <c r="N63" s="880" t="str">
        <f t="shared" ca="1" si="10"/>
        <v/>
      </c>
      <c r="O63" s="881" t="str">
        <f t="shared" ca="1" si="11"/>
        <v/>
      </c>
      <c r="P63" s="248"/>
      <c r="Q63" s="884">
        <f ca="1">Q6-Q62</f>
        <v>0</v>
      </c>
      <c r="R63" s="884"/>
      <c r="S63" s="884"/>
      <c r="T63" s="884"/>
      <c r="U63" s="884"/>
      <c r="V63" s="884"/>
      <c r="W63" s="884"/>
      <c r="X63" s="884"/>
      <c r="Y63" s="884"/>
      <c r="Z63" s="884"/>
      <c r="AA63" s="884"/>
      <c r="AB63" s="884"/>
      <c r="AC63" s="884"/>
      <c r="AD63" s="659"/>
      <c r="AE63" s="660"/>
      <c r="AF63" s="884">
        <f ca="1">AF6-AF62</f>
        <v>0</v>
      </c>
      <c r="AG63" s="884"/>
      <c r="AH63" s="884"/>
      <c r="AI63" s="884"/>
      <c r="AJ63" s="884"/>
      <c r="AK63" s="884"/>
      <c r="AL63" s="884"/>
      <c r="AM63" s="884"/>
      <c r="AN63" s="884"/>
      <c r="AO63" s="884"/>
      <c r="AP63" s="884"/>
      <c r="AQ63" s="884"/>
      <c r="AR63" s="884"/>
      <c r="AS63" s="661"/>
      <c r="AT63" s="662"/>
      <c r="AU63" s="884">
        <f ca="1">AU6-AU62</f>
        <v>0</v>
      </c>
      <c r="AV63" s="884"/>
      <c r="AW63" s="884"/>
      <c r="AX63" s="884"/>
      <c r="AY63" s="884"/>
      <c r="AZ63" s="884"/>
      <c r="BA63" s="884"/>
      <c r="BB63" s="884"/>
      <c r="BC63" s="884"/>
      <c r="BD63" s="884"/>
      <c r="BE63" s="884"/>
      <c r="BF63" s="884"/>
      <c r="BG63" s="884"/>
      <c r="BH63" s="663"/>
      <c r="BI63" s="664"/>
      <c r="BJ63" s="884">
        <f ca="1">BJ6-BJ62</f>
        <v>0</v>
      </c>
      <c r="BK63" s="884"/>
      <c r="BL63" s="884"/>
      <c r="BM63" s="884"/>
      <c r="BN63" s="884"/>
      <c r="BO63" s="884"/>
      <c r="BP63" s="884"/>
      <c r="BQ63" s="884"/>
      <c r="BR63" s="884"/>
      <c r="BS63" s="884"/>
      <c r="BT63" s="884"/>
      <c r="BU63" s="884"/>
      <c r="BV63" s="884"/>
      <c r="BW63" s="271"/>
      <c r="BX63" s="306">
        <f t="shared" si="1"/>
        <v>59</v>
      </c>
    </row>
    <row r="64" spans="1:76" x14ac:dyDescent="0.25">
      <c r="A64" s="1"/>
      <c r="B64" s="244">
        <f t="shared" si="0"/>
        <v>60</v>
      </c>
      <c r="C64" s="407" t="s">
        <v>159</v>
      </c>
      <c r="D64" s="245"/>
      <c r="E64" s="574"/>
      <c r="F64" s="858">
        <f>'Page 3'!F82:H82</f>
        <v>0</v>
      </c>
      <c r="G64" s="858"/>
      <c r="H64" s="575"/>
      <c r="I64" s="668"/>
      <c r="J64" s="598"/>
      <c r="K64" s="859">
        <f>'Page 3'!K82:M82</f>
        <v>0</v>
      </c>
      <c r="L64" s="859"/>
      <c r="M64" s="599"/>
      <c r="N64" s="668"/>
      <c r="O64" s="671"/>
      <c r="P64" s="272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73"/>
      <c r="AK64" s="273"/>
      <c r="AL64" s="273"/>
      <c r="AM64" s="273"/>
      <c r="AN64" s="273"/>
      <c r="AO64" s="273"/>
      <c r="AP64" s="273"/>
      <c r="AQ64" s="274"/>
      <c r="AR64" s="274"/>
      <c r="AS64" s="273"/>
      <c r="AT64" s="273"/>
      <c r="AU64" s="275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6"/>
      <c r="BH64" s="273"/>
      <c r="BI64" s="273"/>
      <c r="BJ64" s="261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4"/>
      <c r="BW64" s="276"/>
      <c r="BX64" s="306">
        <f t="shared" si="1"/>
        <v>60</v>
      </c>
    </row>
    <row r="65" spans="1:76" x14ac:dyDescent="0.25">
      <c r="A65" s="1"/>
      <c r="B65" s="244">
        <f t="shared" si="0"/>
        <v>61</v>
      </c>
      <c r="C65" s="413" t="s">
        <v>160</v>
      </c>
      <c r="D65" s="270">
        <v>800</v>
      </c>
      <c r="E65" s="574"/>
      <c r="F65" s="858">
        <f ca="1">SUM(F63:G64)</f>
        <v>0</v>
      </c>
      <c r="G65" s="858"/>
      <c r="H65" s="575"/>
      <c r="I65" s="665" t="str">
        <f t="shared" ref="I65:I70" ca="1" si="12">IF(ISERROR(F65/$F$6*100),"",IF((F65/$F$6*100)=0,"",(F65/$F$6*100)))</f>
        <v/>
      </c>
      <c r="J65" s="598"/>
      <c r="K65" s="859">
        <f ca="1">SUM(K63:L64)</f>
        <v>0</v>
      </c>
      <c r="L65" s="859"/>
      <c r="M65" s="599"/>
      <c r="N65" s="880" t="str">
        <f t="shared" ref="N65:N70" ca="1" si="13">IF(ISERROR(K65/$K$6*100),"",IF((K65/$K$6*100)=0,"",(K65/$K$6*100)))</f>
        <v/>
      </c>
      <c r="O65" s="881" t="str">
        <f t="shared" ref="O65:O70" ca="1" si="14">IF(ISERROR(L65/$F$6*100),"",(L65/$F$6*100))</f>
        <v/>
      </c>
      <c r="P65" s="457" t="s">
        <v>161</v>
      </c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8"/>
      <c r="AC65" s="278"/>
      <c r="AD65" s="278"/>
      <c r="AE65" s="278"/>
      <c r="AF65" s="278"/>
      <c r="AG65" s="278"/>
      <c r="AH65" s="278"/>
      <c r="AI65" s="279"/>
      <c r="AJ65" s="885" t="s">
        <v>69</v>
      </c>
      <c r="AK65" s="886"/>
      <c r="AL65" s="886"/>
      <c r="AM65" s="886"/>
      <c r="AN65" s="887"/>
      <c r="AO65" s="885" t="s">
        <v>162</v>
      </c>
      <c r="AP65" s="886"/>
      <c r="AQ65" s="886"/>
      <c r="AR65" s="886"/>
      <c r="AS65" s="887"/>
      <c r="AT65" s="885" t="s">
        <v>163</v>
      </c>
      <c r="AU65" s="886"/>
      <c r="AV65" s="886"/>
      <c r="AW65" s="886"/>
      <c r="AX65" s="887"/>
      <c r="AY65" s="885" t="s">
        <v>164</v>
      </c>
      <c r="AZ65" s="886"/>
      <c r="BA65" s="886"/>
      <c r="BB65" s="886"/>
      <c r="BC65" s="887"/>
      <c r="BD65" s="885" t="s">
        <v>165</v>
      </c>
      <c r="BE65" s="886"/>
      <c r="BF65" s="886"/>
      <c r="BG65" s="886"/>
      <c r="BH65" s="887"/>
      <c r="BI65" s="885" t="s">
        <v>166</v>
      </c>
      <c r="BJ65" s="886"/>
      <c r="BK65" s="886"/>
      <c r="BL65" s="886"/>
      <c r="BM65" s="887"/>
      <c r="BN65" s="885" t="s">
        <v>167</v>
      </c>
      <c r="BO65" s="886"/>
      <c r="BP65" s="886"/>
      <c r="BQ65" s="886"/>
      <c r="BR65" s="887"/>
      <c r="BS65" s="885" t="s">
        <v>168</v>
      </c>
      <c r="BT65" s="886"/>
      <c r="BU65" s="886"/>
      <c r="BV65" s="886"/>
      <c r="BW65" s="887"/>
      <c r="BX65" s="306">
        <f t="shared" si="1"/>
        <v>61</v>
      </c>
    </row>
    <row r="66" spans="1:76" x14ac:dyDescent="0.25">
      <c r="A66" s="1"/>
      <c r="B66" s="244">
        <f t="shared" si="0"/>
        <v>62</v>
      </c>
      <c r="C66" s="414" t="s">
        <v>169</v>
      </c>
      <c r="D66" s="280">
        <v>97</v>
      </c>
      <c r="E66" s="579"/>
      <c r="F66" s="873">
        <f>CalcMonth!C221</f>
        <v>0</v>
      </c>
      <c r="G66" s="873"/>
      <c r="H66" s="580"/>
      <c r="I66" s="667" t="str">
        <f t="shared" ca="1" si="12"/>
        <v/>
      </c>
      <c r="J66" s="602"/>
      <c r="K66" s="859">
        <f>CalcYear!C311</f>
        <v>0</v>
      </c>
      <c r="L66" s="859"/>
      <c r="M66" s="603"/>
      <c r="N66" s="875" t="str">
        <f t="shared" ca="1" si="13"/>
        <v/>
      </c>
      <c r="O66" s="876" t="str">
        <f t="shared" ca="1" si="14"/>
        <v/>
      </c>
      <c r="P66" s="912" t="s">
        <v>170</v>
      </c>
      <c r="Q66" s="913"/>
      <c r="R66" s="913"/>
      <c r="S66" s="913"/>
      <c r="T66" s="913"/>
      <c r="U66" s="913"/>
      <c r="V66" s="913"/>
      <c r="W66" s="913"/>
      <c r="X66" s="913"/>
      <c r="Y66" s="913"/>
      <c r="Z66" s="913"/>
      <c r="AA66" s="913"/>
      <c r="AB66" s="913"/>
      <c r="AC66" s="913"/>
      <c r="AD66" s="913"/>
      <c r="AE66" s="913"/>
      <c r="AF66" s="913"/>
      <c r="AG66" s="913"/>
      <c r="AH66" s="913"/>
      <c r="AI66" s="914"/>
      <c r="AJ66" s="888">
        <f t="shared" ref="AJ66:AJ77" si="15">SUM(AO66:BW66)</f>
        <v>0</v>
      </c>
      <c r="AK66" s="889"/>
      <c r="AL66" s="889"/>
      <c r="AM66" s="889"/>
      <c r="AN66" s="890"/>
      <c r="AO66" s="894"/>
      <c r="AP66" s="895"/>
      <c r="AQ66" s="895"/>
      <c r="AR66" s="895"/>
      <c r="AS66" s="896"/>
      <c r="AT66" s="894"/>
      <c r="AU66" s="895"/>
      <c r="AV66" s="895"/>
      <c r="AW66" s="895"/>
      <c r="AX66" s="896"/>
      <c r="AY66" s="894"/>
      <c r="AZ66" s="895"/>
      <c r="BA66" s="895"/>
      <c r="BB66" s="895"/>
      <c r="BC66" s="896"/>
      <c r="BD66" s="894"/>
      <c r="BE66" s="895"/>
      <c r="BF66" s="895"/>
      <c r="BG66" s="895"/>
      <c r="BH66" s="896"/>
      <c r="BI66" s="894"/>
      <c r="BJ66" s="895"/>
      <c r="BK66" s="895"/>
      <c r="BL66" s="895"/>
      <c r="BM66" s="896"/>
      <c r="BN66" s="894"/>
      <c r="BO66" s="895"/>
      <c r="BP66" s="895"/>
      <c r="BQ66" s="895"/>
      <c r="BR66" s="896"/>
      <c r="BS66" s="891"/>
      <c r="BT66" s="892"/>
      <c r="BU66" s="892"/>
      <c r="BV66" s="892"/>
      <c r="BW66" s="893"/>
      <c r="BX66" s="306">
        <f t="shared" si="1"/>
        <v>62</v>
      </c>
    </row>
    <row r="67" spans="1:76" x14ac:dyDescent="0.25">
      <c r="A67" s="1"/>
      <c r="B67" s="244">
        <f t="shared" si="0"/>
        <v>63</v>
      </c>
      <c r="C67" s="415" t="s">
        <v>171</v>
      </c>
      <c r="D67" s="282">
        <v>98</v>
      </c>
      <c r="E67" s="579"/>
      <c r="F67" s="873">
        <f>CalcMonth!C222</f>
        <v>0</v>
      </c>
      <c r="G67" s="873"/>
      <c r="H67" s="580"/>
      <c r="I67" s="667" t="str">
        <f t="shared" ca="1" si="12"/>
        <v/>
      </c>
      <c r="J67" s="602"/>
      <c r="K67" s="859">
        <f>CalcYear!C312</f>
        <v>0</v>
      </c>
      <c r="L67" s="859"/>
      <c r="M67" s="603"/>
      <c r="N67" s="875" t="str">
        <f t="shared" ca="1" si="13"/>
        <v/>
      </c>
      <c r="O67" s="876" t="str">
        <f t="shared" ca="1" si="14"/>
        <v/>
      </c>
      <c r="P67" s="912" t="s">
        <v>172</v>
      </c>
      <c r="Q67" s="913"/>
      <c r="R67" s="913"/>
      <c r="S67" s="913"/>
      <c r="T67" s="913"/>
      <c r="U67" s="913"/>
      <c r="V67" s="913"/>
      <c r="W67" s="913"/>
      <c r="X67" s="913"/>
      <c r="Y67" s="913"/>
      <c r="Z67" s="913"/>
      <c r="AA67" s="913"/>
      <c r="AB67" s="913"/>
      <c r="AC67" s="913"/>
      <c r="AD67" s="913"/>
      <c r="AE67" s="913"/>
      <c r="AF67" s="913"/>
      <c r="AG67" s="913"/>
      <c r="AH67" s="913"/>
      <c r="AI67" s="914"/>
      <c r="AJ67" s="888">
        <f t="shared" si="15"/>
        <v>0</v>
      </c>
      <c r="AK67" s="889"/>
      <c r="AL67" s="889"/>
      <c r="AM67" s="889"/>
      <c r="AN67" s="890"/>
      <c r="AO67" s="891"/>
      <c r="AP67" s="892"/>
      <c r="AQ67" s="892"/>
      <c r="AR67" s="892"/>
      <c r="AS67" s="893"/>
      <c r="AT67" s="891"/>
      <c r="AU67" s="892"/>
      <c r="AV67" s="892"/>
      <c r="AW67" s="892"/>
      <c r="AX67" s="893"/>
      <c r="AY67" s="891"/>
      <c r="AZ67" s="892"/>
      <c r="BA67" s="892"/>
      <c r="BB67" s="892"/>
      <c r="BC67" s="893"/>
      <c r="BD67" s="891"/>
      <c r="BE67" s="892"/>
      <c r="BF67" s="892"/>
      <c r="BG67" s="892"/>
      <c r="BH67" s="893"/>
      <c r="BI67" s="891"/>
      <c r="BJ67" s="892"/>
      <c r="BK67" s="892"/>
      <c r="BL67" s="892"/>
      <c r="BM67" s="893"/>
      <c r="BN67" s="891"/>
      <c r="BO67" s="892"/>
      <c r="BP67" s="892"/>
      <c r="BQ67" s="892"/>
      <c r="BR67" s="893"/>
      <c r="BS67" s="891"/>
      <c r="BT67" s="892"/>
      <c r="BU67" s="892"/>
      <c r="BV67" s="892"/>
      <c r="BW67" s="893"/>
      <c r="BX67" s="306">
        <f t="shared" si="1"/>
        <v>63</v>
      </c>
    </row>
    <row r="68" spans="1:76" x14ac:dyDescent="0.25">
      <c r="A68" s="19"/>
      <c r="B68" s="244">
        <f t="shared" si="0"/>
        <v>64</v>
      </c>
      <c r="C68" s="416" t="s">
        <v>173</v>
      </c>
      <c r="D68" s="270"/>
      <c r="E68" s="574"/>
      <c r="F68" s="858">
        <f ca="1">F65 - SUM(F66:G67)</f>
        <v>0</v>
      </c>
      <c r="G68" s="858"/>
      <c r="H68" s="575"/>
      <c r="I68" s="665" t="str">
        <f t="shared" ca="1" si="12"/>
        <v/>
      </c>
      <c r="J68" s="598"/>
      <c r="K68" s="859">
        <f ca="1">K65 - SUM(K66:L67)</f>
        <v>0</v>
      </c>
      <c r="L68" s="859"/>
      <c r="M68" s="599"/>
      <c r="N68" s="880" t="str">
        <f t="shared" ca="1" si="13"/>
        <v/>
      </c>
      <c r="O68" s="881" t="str">
        <f t="shared" ca="1" si="14"/>
        <v/>
      </c>
      <c r="P68" s="912" t="s">
        <v>174</v>
      </c>
      <c r="Q68" s="913"/>
      <c r="R68" s="913"/>
      <c r="S68" s="913"/>
      <c r="T68" s="913"/>
      <c r="U68" s="913"/>
      <c r="V68" s="913"/>
      <c r="W68" s="913"/>
      <c r="X68" s="913"/>
      <c r="Y68" s="913"/>
      <c r="Z68" s="913"/>
      <c r="AA68" s="913"/>
      <c r="AB68" s="913"/>
      <c r="AC68" s="913"/>
      <c r="AD68" s="913"/>
      <c r="AE68" s="913"/>
      <c r="AF68" s="913"/>
      <c r="AG68" s="913"/>
      <c r="AH68" s="913"/>
      <c r="AI68" s="914"/>
      <c r="AJ68" s="888">
        <f t="shared" si="15"/>
        <v>0</v>
      </c>
      <c r="AK68" s="889"/>
      <c r="AL68" s="889"/>
      <c r="AM68" s="889"/>
      <c r="AN68" s="890"/>
      <c r="AO68" s="891"/>
      <c r="AP68" s="892"/>
      <c r="AQ68" s="892"/>
      <c r="AR68" s="892"/>
      <c r="AS68" s="893"/>
      <c r="AT68" s="891"/>
      <c r="AU68" s="892"/>
      <c r="AV68" s="892"/>
      <c r="AW68" s="892"/>
      <c r="AX68" s="893"/>
      <c r="AY68" s="891"/>
      <c r="AZ68" s="892"/>
      <c r="BA68" s="892"/>
      <c r="BB68" s="892"/>
      <c r="BC68" s="893"/>
      <c r="BD68" s="894"/>
      <c r="BE68" s="895"/>
      <c r="BF68" s="895"/>
      <c r="BG68" s="895"/>
      <c r="BH68" s="896"/>
      <c r="BI68" s="894"/>
      <c r="BJ68" s="895"/>
      <c r="BK68" s="895"/>
      <c r="BL68" s="895"/>
      <c r="BM68" s="896"/>
      <c r="BN68" s="891"/>
      <c r="BO68" s="892"/>
      <c r="BP68" s="892"/>
      <c r="BQ68" s="892"/>
      <c r="BR68" s="893"/>
      <c r="BS68" s="894"/>
      <c r="BT68" s="895"/>
      <c r="BU68" s="895"/>
      <c r="BV68" s="895"/>
      <c r="BW68" s="896"/>
      <c r="BX68" s="306">
        <f t="shared" si="1"/>
        <v>64</v>
      </c>
    </row>
    <row r="69" spans="1:76" x14ac:dyDescent="0.25">
      <c r="A69" s="19"/>
      <c r="B69" s="244">
        <f t="shared" si="0"/>
        <v>65</v>
      </c>
      <c r="C69" s="415" t="s">
        <v>175</v>
      </c>
      <c r="D69" s="284">
        <v>99</v>
      </c>
      <c r="E69" s="579"/>
      <c r="F69" s="873">
        <f>CalcMonth!C223</f>
        <v>0</v>
      </c>
      <c r="G69" s="873"/>
      <c r="H69" s="580"/>
      <c r="I69" s="667" t="str">
        <f t="shared" ca="1" si="12"/>
        <v/>
      </c>
      <c r="J69" s="602"/>
      <c r="K69" s="859">
        <f>CalcYear!C313</f>
        <v>0</v>
      </c>
      <c r="L69" s="859"/>
      <c r="M69" s="603"/>
      <c r="N69" s="875" t="str">
        <f t="shared" ca="1" si="13"/>
        <v/>
      </c>
      <c r="O69" s="876" t="str">
        <f t="shared" ca="1" si="14"/>
        <v/>
      </c>
      <c r="P69" s="912" t="s">
        <v>176</v>
      </c>
      <c r="Q69" s="913"/>
      <c r="R69" s="913"/>
      <c r="S69" s="913"/>
      <c r="T69" s="913"/>
      <c r="U69" s="913"/>
      <c r="V69" s="913"/>
      <c r="W69" s="913"/>
      <c r="X69" s="913"/>
      <c r="Y69" s="913"/>
      <c r="Z69" s="913"/>
      <c r="AA69" s="913"/>
      <c r="AB69" s="913"/>
      <c r="AC69" s="913"/>
      <c r="AD69" s="913"/>
      <c r="AE69" s="913"/>
      <c r="AF69" s="913"/>
      <c r="AG69" s="913"/>
      <c r="AH69" s="913"/>
      <c r="AI69" s="914"/>
      <c r="AJ69" s="888">
        <f t="shared" si="15"/>
        <v>0</v>
      </c>
      <c r="AK69" s="889"/>
      <c r="AL69" s="889"/>
      <c r="AM69" s="889"/>
      <c r="AN69" s="890"/>
      <c r="AO69" s="891"/>
      <c r="AP69" s="892"/>
      <c r="AQ69" s="892"/>
      <c r="AR69" s="892"/>
      <c r="AS69" s="893"/>
      <c r="AT69" s="891"/>
      <c r="AU69" s="892"/>
      <c r="AV69" s="892"/>
      <c r="AW69" s="892"/>
      <c r="AX69" s="893"/>
      <c r="AY69" s="891"/>
      <c r="AZ69" s="892"/>
      <c r="BA69" s="892"/>
      <c r="BB69" s="892"/>
      <c r="BC69" s="893"/>
      <c r="BD69" s="894"/>
      <c r="BE69" s="895"/>
      <c r="BF69" s="895"/>
      <c r="BG69" s="895"/>
      <c r="BH69" s="896"/>
      <c r="BI69" s="894"/>
      <c r="BJ69" s="895"/>
      <c r="BK69" s="895"/>
      <c r="BL69" s="895"/>
      <c r="BM69" s="896"/>
      <c r="BN69" s="891"/>
      <c r="BO69" s="892"/>
      <c r="BP69" s="892"/>
      <c r="BQ69" s="892"/>
      <c r="BR69" s="893"/>
      <c r="BS69" s="894"/>
      <c r="BT69" s="895"/>
      <c r="BU69" s="895"/>
      <c r="BV69" s="895"/>
      <c r="BW69" s="896"/>
      <c r="BX69" s="306">
        <f t="shared" si="1"/>
        <v>65</v>
      </c>
    </row>
    <row r="70" spans="1:76" x14ac:dyDescent="0.25">
      <c r="A70" s="19"/>
      <c r="B70" s="244">
        <f t="shared" ref="B70:B83" si="16">B69+1</f>
        <v>66</v>
      </c>
      <c r="C70" s="417" t="s">
        <v>177</v>
      </c>
      <c r="D70" s="270">
        <v>851</v>
      </c>
      <c r="E70" s="574"/>
      <c r="F70" s="858">
        <f ca="1">F68-F69</f>
        <v>0</v>
      </c>
      <c r="G70" s="858"/>
      <c r="H70" s="575"/>
      <c r="I70" s="665" t="str">
        <f t="shared" ca="1" si="12"/>
        <v/>
      </c>
      <c r="J70" s="598"/>
      <c r="K70" s="859">
        <f ca="1">K68-K69</f>
        <v>0</v>
      </c>
      <c r="L70" s="859"/>
      <c r="M70" s="599"/>
      <c r="N70" s="880" t="str">
        <f t="shared" ca="1" si="13"/>
        <v/>
      </c>
      <c r="O70" s="881" t="str">
        <f t="shared" ca="1" si="14"/>
        <v/>
      </c>
      <c r="P70" s="912" t="s">
        <v>178</v>
      </c>
      <c r="Q70" s="913"/>
      <c r="R70" s="913"/>
      <c r="S70" s="913"/>
      <c r="T70" s="913"/>
      <c r="U70" s="913"/>
      <c r="V70" s="913"/>
      <c r="W70" s="913"/>
      <c r="X70" s="913"/>
      <c r="Y70" s="913"/>
      <c r="Z70" s="913"/>
      <c r="AA70" s="913"/>
      <c r="AB70" s="913"/>
      <c r="AC70" s="913"/>
      <c r="AD70" s="913"/>
      <c r="AE70" s="913"/>
      <c r="AF70" s="913"/>
      <c r="AG70" s="913"/>
      <c r="AH70" s="913"/>
      <c r="AI70" s="914"/>
      <c r="AJ70" s="888">
        <f t="shared" si="15"/>
        <v>0</v>
      </c>
      <c r="AK70" s="889"/>
      <c r="AL70" s="889"/>
      <c r="AM70" s="889"/>
      <c r="AN70" s="890"/>
      <c r="AO70" s="894"/>
      <c r="AP70" s="895"/>
      <c r="AQ70" s="895"/>
      <c r="AR70" s="895"/>
      <c r="AS70" s="896"/>
      <c r="AT70" s="894"/>
      <c r="AU70" s="895"/>
      <c r="AV70" s="895"/>
      <c r="AW70" s="895"/>
      <c r="AX70" s="896"/>
      <c r="AY70" s="894"/>
      <c r="AZ70" s="895"/>
      <c r="BA70" s="895"/>
      <c r="BB70" s="895"/>
      <c r="BC70" s="896"/>
      <c r="BD70" s="894"/>
      <c r="BE70" s="895"/>
      <c r="BF70" s="895"/>
      <c r="BG70" s="895"/>
      <c r="BH70" s="896"/>
      <c r="BI70" s="891"/>
      <c r="BJ70" s="892"/>
      <c r="BK70" s="892"/>
      <c r="BL70" s="892"/>
      <c r="BM70" s="893"/>
      <c r="BN70" s="894"/>
      <c r="BO70" s="895"/>
      <c r="BP70" s="895"/>
      <c r="BQ70" s="895"/>
      <c r="BR70" s="896"/>
      <c r="BS70" s="894"/>
      <c r="BT70" s="895"/>
      <c r="BU70" s="895"/>
      <c r="BV70" s="895"/>
      <c r="BW70" s="896"/>
      <c r="BX70" s="306">
        <f t="shared" ref="BX70:BX83" si="17">BX69+1</f>
        <v>66</v>
      </c>
    </row>
    <row r="71" spans="1:76" x14ac:dyDescent="0.25">
      <c r="A71" s="19"/>
      <c r="B71" s="244">
        <f t="shared" si="16"/>
        <v>67</v>
      </c>
      <c r="C71" s="450"/>
      <c r="D71" s="270"/>
      <c r="E71" s="583"/>
      <c r="F71" s="583"/>
      <c r="G71" s="584"/>
      <c r="H71" s="588"/>
      <c r="I71" s="262"/>
      <c r="J71" s="606"/>
      <c r="K71" s="606"/>
      <c r="L71" s="612"/>
      <c r="M71" s="613"/>
      <c r="N71" s="261"/>
      <c r="O71" s="273"/>
      <c r="P71" s="912" t="s">
        <v>179</v>
      </c>
      <c r="Q71" s="913"/>
      <c r="R71" s="913"/>
      <c r="S71" s="913"/>
      <c r="T71" s="913"/>
      <c r="U71" s="913"/>
      <c r="V71" s="913"/>
      <c r="W71" s="913"/>
      <c r="X71" s="913"/>
      <c r="Y71" s="913"/>
      <c r="Z71" s="913"/>
      <c r="AA71" s="913"/>
      <c r="AB71" s="913"/>
      <c r="AC71" s="913"/>
      <c r="AD71" s="913"/>
      <c r="AE71" s="913"/>
      <c r="AF71" s="913"/>
      <c r="AG71" s="913"/>
      <c r="AH71" s="913"/>
      <c r="AI71" s="914"/>
      <c r="AJ71" s="888">
        <f t="shared" si="15"/>
        <v>0</v>
      </c>
      <c r="AK71" s="889"/>
      <c r="AL71" s="889"/>
      <c r="AM71" s="889"/>
      <c r="AN71" s="890"/>
      <c r="AO71" s="894"/>
      <c r="AP71" s="895"/>
      <c r="AQ71" s="895"/>
      <c r="AR71" s="895"/>
      <c r="AS71" s="896"/>
      <c r="AT71" s="894"/>
      <c r="AU71" s="895"/>
      <c r="AV71" s="895"/>
      <c r="AW71" s="895"/>
      <c r="AX71" s="896"/>
      <c r="AY71" s="894"/>
      <c r="AZ71" s="895"/>
      <c r="BA71" s="895"/>
      <c r="BB71" s="895"/>
      <c r="BC71" s="896"/>
      <c r="BD71" s="894"/>
      <c r="BE71" s="895"/>
      <c r="BF71" s="895"/>
      <c r="BG71" s="895"/>
      <c r="BH71" s="896"/>
      <c r="BI71" s="891"/>
      <c r="BJ71" s="892"/>
      <c r="BK71" s="892"/>
      <c r="BL71" s="892"/>
      <c r="BM71" s="893"/>
      <c r="BN71" s="894"/>
      <c r="BO71" s="895"/>
      <c r="BP71" s="895"/>
      <c r="BQ71" s="895"/>
      <c r="BR71" s="896"/>
      <c r="BS71" s="894"/>
      <c r="BT71" s="895"/>
      <c r="BU71" s="895"/>
      <c r="BV71" s="895"/>
      <c r="BW71" s="896"/>
      <c r="BX71" s="306">
        <f t="shared" si="17"/>
        <v>67</v>
      </c>
    </row>
    <row r="72" spans="1:76" x14ac:dyDescent="0.25">
      <c r="A72" s="19"/>
      <c r="B72" s="244">
        <f t="shared" si="16"/>
        <v>68</v>
      </c>
      <c r="C72" s="451"/>
      <c r="D72" s="285"/>
      <c r="E72" s="583"/>
      <c r="F72" s="583"/>
      <c r="G72" s="584"/>
      <c r="H72" s="588"/>
      <c r="I72" s="262"/>
      <c r="J72" s="606"/>
      <c r="K72" s="606"/>
      <c r="L72" s="612"/>
      <c r="M72" s="613"/>
      <c r="N72" s="261"/>
      <c r="O72" s="273"/>
      <c r="P72" s="912" t="s">
        <v>180</v>
      </c>
      <c r="Q72" s="913"/>
      <c r="R72" s="913"/>
      <c r="S72" s="913"/>
      <c r="T72" s="913"/>
      <c r="U72" s="913"/>
      <c r="V72" s="913"/>
      <c r="W72" s="913"/>
      <c r="X72" s="913"/>
      <c r="Y72" s="913"/>
      <c r="Z72" s="913"/>
      <c r="AA72" s="913"/>
      <c r="AB72" s="913"/>
      <c r="AC72" s="913"/>
      <c r="AD72" s="913"/>
      <c r="AE72" s="913"/>
      <c r="AF72" s="913"/>
      <c r="AG72" s="913"/>
      <c r="AH72" s="913"/>
      <c r="AI72" s="914"/>
      <c r="AJ72" s="888">
        <f t="shared" si="15"/>
        <v>0</v>
      </c>
      <c r="AK72" s="889"/>
      <c r="AL72" s="889"/>
      <c r="AM72" s="889"/>
      <c r="AN72" s="890"/>
      <c r="AO72" s="894"/>
      <c r="AP72" s="895"/>
      <c r="AQ72" s="895"/>
      <c r="AR72" s="895"/>
      <c r="AS72" s="896"/>
      <c r="AT72" s="894"/>
      <c r="AU72" s="895"/>
      <c r="AV72" s="895"/>
      <c r="AW72" s="895"/>
      <c r="AX72" s="896"/>
      <c r="AY72" s="894"/>
      <c r="AZ72" s="895"/>
      <c r="BA72" s="895"/>
      <c r="BB72" s="895"/>
      <c r="BC72" s="896"/>
      <c r="BD72" s="891"/>
      <c r="BE72" s="892"/>
      <c r="BF72" s="892"/>
      <c r="BG72" s="892"/>
      <c r="BH72" s="893"/>
      <c r="BI72" s="894"/>
      <c r="BJ72" s="895"/>
      <c r="BK72" s="895"/>
      <c r="BL72" s="895"/>
      <c r="BM72" s="896"/>
      <c r="BN72" s="894"/>
      <c r="BO72" s="895"/>
      <c r="BP72" s="895"/>
      <c r="BQ72" s="895"/>
      <c r="BR72" s="896"/>
      <c r="BS72" s="894"/>
      <c r="BT72" s="895"/>
      <c r="BU72" s="895"/>
      <c r="BV72" s="895"/>
      <c r="BW72" s="896"/>
      <c r="BX72" s="306">
        <f t="shared" si="17"/>
        <v>68</v>
      </c>
    </row>
    <row r="73" spans="1:76" x14ac:dyDescent="0.25">
      <c r="A73" s="19"/>
      <c r="B73" s="244">
        <f t="shared" si="16"/>
        <v>69</v>
      </c>
      <c r="C73" s="451"/>
      <c r="D73" s="270"/>
      <c r="E73" s="583"/>
      <c r="F73" s="583"/>
      <c r="G73" s="584"/>
      <c r="H73" s="588"/>
      <c r="I73" s="262"/>
      <c r="J73" s="606"/>
      <c r="K73" s="606"/>
      <c r="L73" s="612"/>
      <c r="M73" s="613"/>
      <c r="N73" s="261"/>
      <c r="O73" s="273"/>
      <c r="P73" s="912" t="s">
        <v>181</v>
      </c>
      <c r="Q73" s="913"/>
      <c r="R73" s="913"/>
      <c r="S73" s="913"/>
      <c r="T73" s="913"/>
      <c r="U73" s="913"/>
      <c r="V73" s="913"/>
      <c r="W73" s="913"/>
      <c r="X73" s="913"/>
      <c r="Y73" s="913"/>
      <c r="Z73" s="913"/>
      <c r="AA73" s="913"/>
      <c r="AB73" s="913"/>
      <c r="AC73" s="913"/>
      <c r="AD73" s="913"/>
      <c r="AE73" s="913"/>
      <c r="AF73" s="913"/>
      <c r="AG73" s="913"/>
      <c r="AH73" s="913"/>
      <c r="AI73" s="914"/>
      <c r="AJ73" s="888">
        <f t="shared" si="15"/>
        <v>0</v>
      </c>
      <c r="AK73" s="889"/>
      <c r="AL73" s="889"/>
      <c r="AM73" s="889"/>
      <c r="AN73" s="890"/>
      <c r="AO73" s="894"/>
      <c r="AP73" s="895"/>
      <c r="AQ73" s="895"/>
      <c r="AR73" s="895"/>
      <c r="AS73" s="896"/>
      <c r="AT73" s="894"/>
      <c r="AU73" s="895"/>
      <c r="AV73" s="895"/>
      <c r="AW73" s="895"/>
      <c r="AX73" s="896"/>
      <c r="AY73" s="894"/>
      <c r="AZ73" s="895"/>
      <c r="BA73" s="895"/>
      <c r="BB73" s="895"/>
      <c r="BC73" s="896"/>
      <c r="BD73" s="891"/>
      <c r="BE73" s="892"/>
      <c r="BF73" s="892"/>
      <c r="BG73" s="892"/>
      <c r="BH73" s="893"/>
      <c r="BI73" s="894"/>
      <c r="BJ73" s="895"/>
      <c r="BK73" s="895"/>
      <c r="BL73" s="895"/>
      <c r="BM73" s="896"/>
      <c r="BN73" s="894"/>
      <c r="BO73" s="895"/>
      <c r="BP73" s="895"/>
      <c r="BQ73" s="895"/>
      <c r="BR73" s="896"/>
      <c r="BS73" s="894"/>
      <c r="BT73" s="895"/>
      <c r="BU73" s="895"/>
      <c r="BV73" s="895"/>
      <c r="BW73" s="896"/>
      <c r="BX73" s="306">
        <f t="shared" si="17"/>
        <v>69</v>
      </c>
    </row>
    <row r="74" spans="1:76" x14ac:dyDescent="0.25">
      <c r="A74" s="19"/>
      <c r="B74" s="244">
        <f t="shared" si="16"/>
        <v>70</v>
      </c>
      <c r="C74" s="452"/>
      <c r="D74" s="270"/>
      <c r="E74" s="583"/>
      <c r="F74" s="583"/>
      <c r="G74" s="584"/>
      <c r="H74" s="588"/>
      <c r="I74" s="262"/>
      <c r="J74" s="606"/>
      <c r="K74" s="606"/>
      <c r="L74" s="612"/>
      <c r="M74" s="613"/>
      <c r="N74" s="261"/>
      <c r="O74" s="273"/>
      <c r="P74" s="912" t="s">
        <v>182</v>
      </c>
      <c r="Q74" s="913"/>
      <c r="R74" s="913"/>
      <c r="S74" s="913"/>
      <c r="T74" s="913"/>
      <c r="U74" s="913"/>
      <c r="V74" s="913"/>
      <c r="W74" s="913"/>
      <c r="X74" s="913"/>
      <c r="Y74" s="913"/>
      <c r="Z74" s="913"/>
      <c r="AA74" s="913"/>
      <c r="AB74" s="913"/>
      <c r="AC74" s="913"/>
      <c r="AD74" s="913"/>
      <c r="AE74" s="913"/>
      <c r="AF74" s="913"/>
      <c r="AG74" s="913"/>
      <c r="AH74" s="913"/>
      <c r="AI74" s="914"/>
      <c r="AJ74" s="888">
        <f t="shared" si="15"/>
        <v>0</v>
      </c>
      <c r="AK74" s="889"/>
      <c r="AL74" s="889"/>
      <c r="AM74" s="889"/>
      <c r="AN74" s="890"/>
      <c r="AO74" s="894"/>
      <c r="AP74" s="895"/>
      <c r="AQ74" s="895"/>
      <c r="AR74" s="895"/>
      <c r="AS74" s="896"/>
      <c r="AT74" s="894"/>
      <c r="AU74" s="895"/>
      <c r="AV74" s="895"/>
      <c r="AW74" s="895"/>
      <c r="AX74" s="896"/>
      <c r="AY74" s="894"/>
      <c r="AZ74" s="895"/>
      <c r="BA74" s="895"/>
      <c r="BB74" s="895"/>
      <c r="BC74" s="896"/>
      <c r="BD74" s="891"/>
      <c r="BE74" s="892"/>
      <c r="BF74" s="892"/>
      <c r="BG74" s="892"/>
      <c r="BH74" s="893"/>
      <c r="BI74" s="894"/>
      <c r="BJ74" s="895"/>
      <c r="BK74" s="895"/>
      <c r="BL74" s="895"/>
      <c r="BM74" s="896"/>
      <c r="BN74" s="894"/>
      <c r="BO74" s="895"/>
      <c r="BP74" s="895"/>
      <c r="BQ74" s="895"/>
      <c r="BR74" s="896"/>
      <c r="BS74" s="894"/>
      <c r="BT74" s="895"/>
      <c r="BU74" s="895"/>
      <c r="BV74" s="895"/>
      <c r="BW74" s="896"/>
      <c r="BX74" s="306">
        <f t="shared" si="17"/>
        <v>70</v>
      </c>
    </row>
    <row r="75" spans="1:76" x14ac:dyDescent="0.25">
      <c r="A75" s="19"/>
      <c r="B75" s="244">
        <f t="shared" si="16"/>
        <v>71</v>
      </c>
      <c r="C75" s="452"/>
      <c r="D75" s="286"/>
      <c r="E75" s="583"/>
      <c r="F75" s="583"/>
      <c r="G75" s="584"/>
      <c r="H75" s="588"/>
      <c r="I75" s="262"/>
      <c r="J75" s="606"/>
      <c r="K75" s="606"/>
      <c r="L75" s="612"/>
      <c r="M75" s="613"/>
      <c r="N75" s="261"/>
      <c r="O75" s="273"/>
      <c r="P75" s="912" t="s">
        <v>183</v>
      </c>
      <c r="Q75" s="913"/>
      <c r="R75" s="913"/>
      <c r="S75" s="913"/>
      <c r="T75" s="913"/>
      <c r="U75" s="913"/>
      <c r="V75" s="913"/>
      <c r="W75" s="913"/>
      <c r="X75" s="913"/>
      <c r="Y75" s="913"/>
      <c r="Z75" s="913"/>
      <c r="AA75" s="913"/>
      <c r="AB75" s="913"/>
      <c r="AC75" s="913"/>
      <c r="AD75" s="913"/>
      <c r="AE75" s="913"/>
      <c r="AF75" s="913"/>
      <c r="AG75" s="913"/>
      <c r="AH75" s="913"/>
      <c r="AI75" s="914"/>
      <c r="AJ75" s="888">
        <f t="shared" si="15"/>
        <v>0</v>
      </c>
      <c r="AK75" s="889"/>
      <c r="AL75" s="889"/>
      <c r="AM75" s="889"/>
      <c r="AN75" s="890"/>
      <c r="AO75" s="894"/>
      <c r="AP75" s="895"/>
      <c r="AQ75" s="895"/>
      <c r="AR75" s="895"/>
      <c r="AS75" s="896"/>
      <c r="AT75" s="894"/>
      <c r="AU75" s="895"/>
      <c r="AV75" s="895"/>
      <c r="AW75" s="895"/>
      <c r="AX75" s="896"/>
      <c r="AY75" s="894"/>
      <c r="AZ75" s="895"/>
      <c r="BA75" s="895"/>
      <c r="BB75" s="895"/>
      <c r="BC75" s="896"/>
      <c r="BD75" s="891"/>
      <c r="BE75" s="892"/>
      <c r="BF75" s="892"/>
      <c r="BG75" s="892"/>
      <c r="BH75" s="893"/>
      <c r="BI75" s="894"/>
      <c r="BJ75" s="895"/>
      <c r="BK75" s="895"/>
      <c r="BL75" s="895"/>
      <c r="BM75" s="896"/>
      <c r="BN75" s="894"/>
      <c r="BO75" s="895"/>
      <c r="BP75" s="895"/>
      <c r="BQ75" s="895"/>
      <c r="BR75" s="896"/>
      <c r="BS75" s="894"/>
      <c r="BT75" s="895"/>
      <c r="BU75" s="895"/>
      <c r="BV75" s="895"/>
      <c r="BW75" s="896"/>
      <c r="BX75" s="306">
        <f t="shared" si="17"/>
        <v>71</v>
      </c>
    </row>
    <row r="76" spans="1:76" x14ac:dyDescent="0.25">
      <c r="A76" s="19"/>
      <c r="B76" s="244">
        <f t="shared" si="16"/>
        <v>72</v>
      </c>
      <c r="C76" s="453"/>
      <c r="D76" s="270"/>
      <c r="E76" s="589"/>
      <c r="F76" s="583"/>
      <c r="G76" s="590"/>
      <c r="H76" s="591"/>
      <c r="I76" s="287"/>
      <c r="J76" s="614"/>
      <c r="K76" s="606"/>
      <c r="L76" s="615"/>
      <c r="M76" s="616"/>
      <c r="N76" s="288"/>
      <c r="O76" s="267"/>
      <c r="P76" s="912" t="s">
        <v>184</v>
      </c>
      <c r="Q76" s="913"/>
      <c r="R76" s="913"/>
      <c r="S76" s="913"/>
      <c r="T76" s="913"/>
      <c r="U76" s="913"/>
      <c r="V76" s="913"/>
      <c r="W76" s="913"/>
      <c r="X76" s="913"/>
      <c r="Y76" s="913"/>
      <c r="Z76" s="913"/>
      <c r="AA76" s="913"/>
      <c r="AB76" s="913"/>
      <c r="AC76" s="913"/>
      <c r="AD76" s="913"/>
      <c r="AE76" s="913"/>
      <c r="AF76" s="913"/>
      <c r="AG76" s="913"/>
      <c r="AH76" s="913"/>
      <c r="AI76" s="914"/>
      <c r="AJ76" s="888">
        <f t="shared" si="15"/>
        <v>0</v>
      </c>
      <c r="AK76" s="889"/>
      <c r="AL76" s="889"/>
      <c r="AM76" s="889"/>
      <c r="AN76" s="890"/>
      <c r="AO76" s="891"/>
      <c r="AP76" s="892"/>
      <c r="AQ76" s="892"/>
      <c r="AR76" s="892"/>
      <c r="AS76" s="893"/>
      <c r="AT76" s="888"/>
      <c r="AU76" s="889"/>
      <c r="AV76" s="889"/>
      <c r="AW76" s="889"/>
      <c r="AX76" s="890"/>
      <c r="AY76" s="891"/>
      <c r="AZ76" s="892"/>
      <c r="BA76" s="892"/>
      <c r="BB76" s="892"/>
      <c r="BC76" s="893"/>
      <c r="BD76" s="891"/>
      <c r="BE76" s="892"/>
      <c r="BF76" s="892"/>
      <c r="BG76" s="892"/>
      <c r="BH76" s="893"/>
      <c r="BI76" s="891"/>
      <c r="BJ76" s="892"/>
      <c r="BK76" s="892"/>
      <c r="BL76" s="892"/>
      <c r="BM76" s="893"/>
      <c r="BN76" s="891"/>
      <c r="BO76" s="892"/>
      <c r="BP76" s="892"/>
      <c r="BQ76" s="892"/>
      <c r="BR76" s="893"/>
      <c r="BS76" s="891"/>
      <c r="BT76" s="892"/>
      <c r="BU76" s="892"/>
      <c r="BV76" s="892"/>
      <c r="BW76" s="893"/>
      <c r="BX76" s="306">
        <f t="shared" si="17"/>
        <v>72</v>
      </c>
    </row>
    <row r="77" spans="1:76" x14ac:dyDescent="0.25">
      <c r="A77" s="19"/>
      <c r="B77" s="244">
        <f t="shared" si="16"/>
        <v>73</v>
      </c>
      <c r="C77" s="453"/>
      <c r="D77" s="289"/>
      <c r="E77" s="592"/>
      <c r="F77" s="593"/>
      <c r="G77" s="594"/>
      <c r="H77" s="594"/>
      <c r="I77" s="290"/>
      <c r="J77" s="617"/>
      <c r="K77" s="618"/>
      <c r="L77" s="619"/>
      <c r="M77" s="619"/>
      <c r="N77" s="292"/>
      <c r="O77" s="293"/>
      <c r="P77" s="915" t="s">
        <v>69</v>
      </c>
      <c r="Q77" s="916"/>
      <c r="R77" s="916"/>
      <c r="S77" s="916"/>
      <c r="T77" s="916"/>
      <c r="U77" s="916"/>
      <c r="V77" s="916"/>
      <c r="W77" s="916"/>
      <c r="X77" s="916"/>
      <c r="Y77" s="916"/>
      <c r="Z77" s="916"/>
      <c r="AA77" s="916"/>
      <c r="AB77" s="916"/>
      <c r="AC77" s="916"/>
      <c r="AD77" s="916"/>
      <c r="AE77" s="916"/>
      <c r="AF77" s="916"/>
      <c r="AG77" s="916"/>
      <c r="AH77" s="916"/>
      <c r="AI77" s="917"/>
      <c r="AJ77" s="888">
        <f t="shared" si="15"/>
        <v>0</v>
      </c>
      <c r="AK77" s="889"/>
      <c r="AL77" s="889"/>
      <c r="AM77" s="889"/>
      <c r="AN77" s="890"/>
      <c r="AO77" s="888">
        <f>SUM(AO66:AS76)</f>
        <v>0</v>
      </c>
      <c r="AP77" s="889"/>
      <c r="AQ77" s="889"/>
      <c r="AR77" s="889"/>
      <c r="AS77" s="890"/>
      <c r="AT77" s="888">
        <f>SUM(AT66:AX76)</f>
        <v>0</v>
      </c>
      <c r="AU77" s="889"/>
      <c r="AV77" s="889"/>
      <c r="AW77" s="889"/>
      <c r="AX77" s="890"/>
      <c r="AY77" s="888">
        <f>SUM(AY66:BC76)</f>
        <v>0</v>
      </c>
      <c r="AZ77" s="889"/>
      <c r="BA77" s="889"/>
      <c r="BB77" s="889"/>
      <c r="BC77" s="890"/>
      <c r="BD77" s="888">
        <f>SUM(BD66:BH76)</f>
        <v>0</v>
      </c>
      <c r="BE77" s="889"/>
      <c r="BF77" s="889"/>
      <c r="BG77" s="889"/>
      <c r="BH77" s="890"/>
      <c r="BI77" s="888">
        <f>SUM(BI66:BM76)</f>
        <v>0</v>
      </c>
      <c r="BJ77" s="889"/>
      <c r="BK77" s="889"/>
      <c r="BL77" s="889"/>
      <c r="BM77" s="890"/>
      <c r="BN77" s="888">
        <f>SUM(BN66:BR76)</f>
        <v>0</v>
      </c>
      <c r="BO77" s="889"/>
      <c r="BP77" s="889"/>
      <c r="BQ77" s="889"/>
      <c r="BR77" s="890"/>
      <c r="BS77" s="888">
        <f>SUM(BS66:BW76)</f>
        <v>0</v>
      </c>
      <c r="BT77" s="889"/>
      <c r="BU77" s="889"/>
      <c r="BV77" s="889"/>
      <c r="BW77" s="890"/>
      <c r="BX77" s="306">
        <f t="shared" si="17"/>
        <v>73</v>
      </c>
    </row>
    <row r="78" spans="1:76" x14ac:dyDescent="0.25">
      <c r="A78" s="19"/>
      <c r="B78" s="244">
        <f t="shared" si="16"/>
        <v>74</v>
      </c>
      <c r="C78" s="453"/>
      <c r="D78" s="295"/>
      <c r="E78" s="595"/>
      <c r="F78" s="595"/>
      <c r="G78" s="596"/>
      <c r="H78" s="596"/>
      <c r="I78" s="296"/>
      <c r="J78" s="620"/>
      <c r="K78" s="620"/>
      <c r="L78" s="621"/>
      <c r="M78" s="621"/>
      <c r="N78" s="297"/>
      <c r="O78" s="298"/>
      <c r="P78" s="298"/>
      <c r="Q78" s="299"/>
      <c r="R78" s="299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299"/>
      <c r="AF78" s="299"/>
      <c r="AG78" s="299"/>
      <c r="AH78" s="299"/>
      <c r="AI78" s="299"/>
      <c r="AJ78" s="299"/>
      <c r="AK78" s="299"/>
      <c r="AL78" s="299"/>
      <c r="AM78" s="299"/>
      <c r="AN78" s="299"/>
      <c r="AO78" s="299"/>
      <c r="AP78" s="299"/>
      <c r="AQ78" s="299"/>
      <c r="AR78" s="299"/>
      <c r="AS78" s="299"/>
      <c r="AT78" s="299"/>
      <c r="AU78" s="299"/>
      <c r="AV78" s="299"/>
      <c r="AW78" s="299"/>
      <c r="AX78" s="299"/>
      <c r="AY78" s="299"/>
      <c r="AZ78" s="299"/>
      <c r="BA78" s="299"/>
      <c r="BB78" s="299"/>
      <c r="BC78" s="299"/>
      <c r="BD78" s="299"/>
      <c r="BE78" s="299"/>
      <c r="BF78" s="299"/>
      <c r="BG78" s="299"/>
      <c r="BH78" s="299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  <c r="BV78" s="299"/>
      <c r="BW78" s="299"/>
      <c r="BX78" s="306">
        <f t="shared" si="17"/>
        <v>74</v>
      </c>
    </row>
    <row r="79" spans="1:76" x14ac:dyDescent="0.25">
      <c r="A79" s="19"/>
      <c r="B79" s="244">
        <f t="shared" si="16"/>
        <v>75</v>
      </c>
      <c r="C79" s="402" t="s">
        <v>185</v>
      </c>
      <c r="D79" s="291"/>
      <c r="E79" s="897" t="s">
        <v>186</v>
      </c>
      <c r="F79" s="898"/>
      <c r="G79" s="898"/>
      <c r="H79" s="899"/>
      <c r="I79" s="458"/>
      <c r="J79" s="900" t="s">
        <v>187</v>
      </c>
      <c r="K79" s="901"/>
      <c r="L79" s="901"/>
      <c r="M79" s="902"/>
      <c r="N79" s="448"/>
      <c r="O79" s="448"/>
      <c r="P79" s="903" t="s">
        <v>188</v>
      </c>
      <c r="Q79" s="904"/>
      <c r="R79" s="904"/>
      <c r="S79" s="904"/>
      <c r="T79" s="904"/>
      <c r="U79" s="904"/>
      <c r="V79" s="904"/>
      <c r="W79" s="904"/>
      <c r="X79" s="904"/>
      <c r="Y79" s="904"/>
      <c r="Z79" s="904"/>
      <c r="AA79" s="904"/>
      <c r="AB79" s="904"/>
      <c r="AC79" s="904"/>
      <c r="AD79" s="905"/>
      <c r="AE79" s="903" t="s">
        <v>189</v>
      </c>
      <c r="AF79" s="904"/>
      <c r="AG79" s="904"/>
      <c r="AH79" s="904"/>
      <c r="AI79" s="904"/>
      <c r="AJ79" s="904"/>
      <c r="AK79" s="904"/>
      <c r="AL79" s="904"/>
      <c r="AM79" s="904"/>
      <c r="AN79" s="904"/>
      <c r="AO79" s="904"/>
      <c r="AP79" s="904"/>
      <c r="AQ79" s="904"/>
      <c r="AR79" s="904"/>
      <c r="AS79" s="905"/>
      <c r="AT79" s="903" t="s">
        <v>190</v>
      </c>
      <c r="AU79" s="904"/>
      <c r="AV79" s="904"/>
      <c r="AW79" s="904"/>
      <c r="AX79" s="904"/>
      <c r="AY79" s="904"/>
      <c r="AZ79" s="904"/>
      <c r="BA79" s="904"/>
      <c r="BB79" s="904"/>
      <c r="BC79" s="904"/>
      <c r="BD79" s="904"/>
      <c r="BE79" s="904"/>
      <c r="BF79" s="904"/>
      <c r="BG79" s="904"/>
      <c r="BH79" s="905"/>
      <c r="BI79" s="903" t="s">
        <v>191</v>
      </c>
      <c r="BJ79" s="904"/>
      <c r="BK79" s="904"/>
      <c r="BL79" s="904"/>
      <c r="BM79" s="904"/>
      <c r="BN79" s="904"/>
      <c r="BO79" s="904"/>
      <c r="BP79" s="904"/>
      <c r="BQ79" s="904"/>
      <c r="BR79" s="904"/>
      <c r="BS79" s="904"/>
      <c r="BT79" s="904"/>
      <c r="BU79" s="904"/>
      <c r="BV79" s="904"/>
      <c r="BW79" s="905"/>
      <c r="BX79" s="306">
        <f t="shared" si="17"/>
        <v>75</v>
      </c>
    </row>
    <row r="80" spans="1:76" x14ac:dyDescent="0.25">
      <c r="A80" s="19"/>
      <c r="B80" s="244">
        <f t="shared" si="16"/>
        <v>76</v>
      </c>
      <c r="C80" s="403" t="s">
        <v>192</v>
      </c>
      <c r="D80" s="300"/>
      <c r="E80" s="597" t="s">
        <v>84</v>
      </c>
      <c r="F80" s="906">
        <v>0</v>
      </c>
      <c r="G80" s="906"/>
      <c r="H80" s="907"/>
      <c r="I80" s="301"/>
      <c r="J80" s="622" t="s">
        <v>84</v>
      </c>
      <c r="K80" s="908">
        <v>0</v>
      </c>
      <c r="L80" s="908"/>
      <c r="M80" s="909"/>
      <c r="N80" s="302"/>
      <c r="O80" s="302"/>
      <c r="P80" s="559" t="s">
        <v>84</v>
      </c>
      <c r="Q80" s="910">
        <v>0</v>
      </c>
      <c r="R80" s="910"/>
      <c r="S80" s="910"/>
      <c r="T80" s="910"/>
      <c r="U80" s="910"/>
      <c r="V80" s="910"/>
      <c r="W80" s="910"/>
      <c r="X80" s="910"/>
      <c r="Y80" s="910"/>
      <c r="Z80" s="910"/>
      <c r="AA80" s="910"/>
      <c r="AB80" s="910"/>
      <c r="AC80" s="910"/>
      <c r="AD80" s="911"/>
      <c r="AE80" s="623" t="s">
        <v>84</v>
      </c>
      <c r="AF80" s="910">
        <v>0</v>
      </c>
      <c r="AG80" s="910"/>
      <c r="AH80" s="910"/>
      <c r="AI80" s="910"/>
      <c r="AJ80" s="910"/>
      <c r="AK80" s="910"/>
      <c r="AL80" s="910"/>
      <c r="AM80" s="910"/>
      <c r="AN80" s="910"/>
      <c r="AO80" s="910"/>
      <c r="AP80" s="910"/>
      <c r="AQ80" s="910"/>
      <c r="AR80" s="910"/>
      <c r="AS80" s="911"/>
      <c r="AT80" s="623" t="s">
        <v>84</v>
      </c>
      <c r="AU80" s="910">
        <v>0</v>
      </c>
      <c r="AV80" s="910"/>
      <c r="AW80" s="910"/>
      <c r="AX80" s="910"/>
      <c r="AY80" s="910"/>
      <c r="AZ80" s="910"/>
      <c r="BA80" s="910"/>
      <c r="BB80" s="910"/>
      <c r="BC80" s="910"/>
      <c r="BD80" s="910"/>
      <c r="BE80" s="910"/>
      <c r="BF80" s="910"/>
      <c r="BG80" s="910"/>
      <c r="BH80" s="911"/>
      <c r="BI80" s="623" t="s">
        <v>84</v>
      </c>
      <c r="BJ80" s="910">
        <v>0</v>
      </c>
      <c r="BK80" s="910"/>
      <c r="BL80" s="910"/>
      <c r="BM80" s="910"/>
      <c r="BN80" s="910"/>
      <c r="BO80" s="910"/>
      <c r="BP80" s="910"/>
      <c r="BQ80" s="910"/>
      <c r="BR80" s="910"/>
      <c r="BS80" s="910"/>
      <c r="BT80" s="910"/>
      <c r="BU80" s="910"/>
      <c r="BV80" s="910"/>
      <c r="BW80" s="911"/>
      <c r="BX80" s="306">
        <f t="shared" si="17"/>
        <v>76</v>
      </c>
    </row>
    <row r="81" spans="1:76" x14ac:dyDescent="0.25">
      <c r="A81" s="19"/>
      <c r="B81" s="244">
        <f t="shared" si="16"/>
        <v>77</v>
      </c>
      <c r="C81" s="403" t="s">
        <v>193</v>
      </c>
      <c r="D81" s="300"/>
      <c r="E81" s="597" t="s">
        <v>84</v>
      </c>
      <c r="F81" s="906">
        <v>0</v>
      </c>
      <c r="G81" s="906"/>
      <c r="H81" s="907"/>
      <c r="I81" s="303"/>
      <c r="J81" s="622" t="s">
        <v>84</v>
      </c>
      <c r="K81" s="908">
        <v>0</v>
      </c>
      <c r="L81" s="908"/>
      <c r="M81" s="909"/>
      <c r="N81" s="303"/>
      <c r="O81" s="303"/>
      <c r="P81" s="559" t="s">
        <v>84</v>
      </c>
      <c r="Q81" s="910">
        <v>0</v>
      </c>
      <c r="R81" s="910"/>
      <c r="S81" s="910"/>
      <c r="T81" s="910"/>
      <c r="U81" s="910"/>
      <c r="V81" s="910"/>
      <c r="W81" s="910"/>
      <c r="X81" s="910"/>
      <c r="Y81" s="910"/>
      <c r="Z81" s="910"/>
      <c r="AA81" s="910"/>
      <c r="AB81" s="910"/>
      <c r="AC81" s="910"/>
      <c r="AD81" s="911"/>
      <c r="AE81" s="623" t="s">
        <v>84</v>
      </c>
      <c r="AF81" s="910">
        <v>0</v>
      </c>
      <c r="AG81" s="910"/>
      <c r="AH81" s="910"/>
      <c r="AI81" s="910"/>
      <c r="AJ81" s="910"/>
      <c r="AK81" s="910"/>
      <c r="AL81" s="910"/>
      <c r="AM81" s="910"/>
      <c r="AN81" s="910"/>
      <c r="AO81" s="910"/>
      <c r="AP81" s="910"/>
      <c r="AQ81" s="910"/>
      <c r="AR81" s="910"/>
      <c r="AS81" s="911"/>
      <c r="AT81" s="623" t="s">
        <v>84</v>
      </c>
      <c r="AU81" s="910">
        <v>0</v>
      </c>
      <c r="AV81" s="910"/>
      <c r="AW81" s="910"/>
      <c r="AX81" s="910"/>
      <c r="AY81" s="910"/>
      <c r="AZ81" s="910"/>
      <c r="BA81" s="910"/>
      <c r="BB81" s="910"/>
      <c r="BC81" s="910"/>
      <c r="BD81" s="910"/>
      <c r="BE81" s="910"/>
      <c r="BF81" s="910"/>
      <c r="BG81" s="910"/>
      <c r="BH81" s="911"/>
      <c r="BI81" s="623" t="s">
        <v>84</v>
      </c>
      <c r="BJ81" s="910">
        <v>0</v>
      </c>
      <c r="BK81" s="910"/>
      <c r="BL81" s="910"/>
      <c r="BM81" s="910"/>
      <c r="BN81" s="910"/>
      <c r="BO81" s="910"/>
      <c r="BP81" s="910"/>
      <c r="BQ81" s="910"/>
      <c r="BR81" s="910"/>
      <c r="BS81" s="910"/>
      <c r="BT81" s="910"/>
      <c r="BU81" s="910"/>
      <c r="BV81" s="910"/>
      <c r="BW81" s="911"/>
      <c r="BX81" s="306">
        <f t="shared" si="17"/>
        <v>77</v>
      </c>
    </row>
    <row r="82" spans="1:76" x14ac:dyDescent="0.25">
      <c r="A82" s="19"/>
      <c r="B82" s="244">
        <f t="shared" si="16"/>
        <v>78</v>
      </c>
      <c r="C82" s="403" t="s">
        <v>194</v>
      </c>
      <c r="D82" s="300"/>
      <c r="E82" s="597" t="s">
        <v>84</v>
      </c>
      <c r="F82" s="906">
        <v>0</v>
      </c>
      <c r="G82" s="906"/>
      <c r="H82" s="907"/>
      <c r="I82" s="303"/>
      <c r="J82" s="622" t="s">
        <v>84</v>
      </c>
      <c r="K82" s="908">
        <v>0</v>
      </c>
      <c r="L82" s="908"/>
      <c r="M82" s="909"/>
      <c r="N82" s="303"/>
      <c r="O82" s="303"/>
      <c r="P82" s="559" t="s">
        <v>84</v>
      </c>
      <c r="Q82" s="910">
        <v>0</v>
      </c>
      <c r="R82" s="910"/>
      <c r="S82" s="910"/>
      <c r="T82" s="910"/>
      <c r="U82" s="910"/>
      <c r="V82" s="910"/>
      <c r="W82" s="910"/>
      <c r="X82" s="910"/>
      <c r="Y82" s="910"/>
      <c r="Z82" s="910"/>
      <c r="AA82" s="910"/>
      <c r="AB82" s="910"/>
      <c r="AC82" s="910"/>
      <c r="AD82" s="911"/>
      <c r="AE82" s="623" t="s">
        <v>84</v>
      </c>
      <c r="AF82" s="910">
        <v>0</v>
      </c>
      <c r="AG82" s="910"/>
      <c r="AH82" s="910"/>
      <c r="AI82" s="910"/>
      <c r="AJ82" s="910"/>
      <c r="AK82" s="910"/>
      <c r="AL82" s="910"/>
      <c r="AM82" s="910"/>
      <c r="AN82" s="910"/>
      <c r="AO82" s="910"/>
      <c r="AP82" s="910"/>
      <c r="AQ82" s="910"/>
      <c r="AR82" s="910"/>
      <c r="AS82" s="911"/>
      <c r="AT82" s="623" t="s">
        <v>84</v>
      </c>
      <c r="AU82" s="910">
        <v>0</v>
      </c>
      <c r="AV82" s="910"/>
      <c r="AW82" s="910"/>
      <c r="AX82" s="910"/>
      <c r="AY82" s="910"/>
      <c r="AZ82" s="910"/>
      <c r="BA82" s="910"/>
      <c r="BB82" s="910"/>
      <c r="BC82" s="910"/>
      <c r="BD82" s="910"/>
      <c r="BE82" s="910"/>
      <c r="BF82" s="910"/>
      <c r="BG82" s="910"/>
      <c r="BH82" s="911"/>
      <c r="BI82" s="623" t="s">
        <v>84</v>
      </c>
      <c r="BJ82" s="910">
        <v>0</v>
      </c>
      <c r="BK82" s="910"/>
      <c r="BL82" s="910"/>
      <c r="BM82" s="910"/>
      <c r="BN82" s="910"/>
      <c r="BO82" s="910"/>
      <c r="BP82" s="910"/>
      <c r="BQ82" s="910"/>
      <c r="BR82" s="910"/>
      <c r="BS82" s="910"/>
      <c r="BT82" s="910"/>
      <c r="BU82" s="910"/>
      <c r="BV82" s="910"/>
      <c r="BW82" s="911"/>
      <c r="BX82" s="306">
        <f t="shared" si="17"/>
        <v>78</v>
      </c>
    </row>
    <row r="83" spans="1:76" x14ac:dyDescent="0.25">
      <c r="A83" s="19"/>
      <c r="B83" s="244">
        <f t="shared" si="16"/>
        <v>79</v>
      </c>
      <c r="C83" s="403" t="s">
        <v>195</v>
      </c>
      <c r="D83" s="300"/>
      <c r="E83" s="597" t="s">
        <v>84</v>
      </c>
      <c r="F83" s="906">
        <v>0</v>
      </c>
      <c r="G83" s="906"/>
      <c r="H83" s="907"/>
      <c r="I83" s="304"/>
      <c r="J83" s="622" t="s">
        <v>84</v>
      </c>
      <c r="K83" s="908">
        <v>0</v>
      </c>
      <c r="L83" s="908"/>
      <c r="M83" s="909"/>
      <c r="N83" s="304"/>
      <c r="O83" s="304"/>
      <c r="P83" s="559" t="s">
        <v>84</v>
      </c>
      <c r="Q83" s="910">
        <v>0</v>
      </c>
      <c r="R83" s="910"/>
      <c r="S83" s="910"/>
      <c r="T83" s="910"/>
      <c r="U83" s="910"/>
      <c r="V83" s="910"/>
      <c r="W83" s="910"/>
      <c r="X83" s="910"/>
      <c r="Y83" s="910"/>
      <c r="Z83" s="910"/>
      <c r="AA83" s="910"/>
      <c r="AB83" s="910"/>
      <c r="AC83" s="910"/>
      <c r="AD83" s="911"/>
      <c r="AE83" s="623" t="s">
        <v>84</v>
      </c>
      <c r="AF83" s="910">
        <v>0</v>
      </c>
      <c r="AG83" s="910"/>
      <c r="AH83" s="910"/>
      <c r="AI83" s="910"/>
      <c r="AJ83" s="910"/>
      <c r="AK83" s="910"/>
      <c r="AL83" s="910"/>
      <c r="AM83" s="910"/>
      <c r="AN83" s="910"/>
      <c r="AO83" s="910"/>
      <c r="AP83" s="910"/>
      <c r="AQ83" s="910"/>
      <c r="AR83" s="910"/>
      <c r="AS83" s="911"/>
      <c r="AT83" s="623" t="s">
        <v>84</v>
      </c>
      <c r="AU83" s="910">
        <v>0</v>
      </c>
      <c r="AV83" s="910"/>
      <c r="AW83" s="910"/>
      <c r="AX83" s="910"/>
      <c r="AY83" s="910"/>
      <c r="AZ83" s="910"/>
      <c r="BA83" s="910"/>
      <c r="BB83" s="910"/>
      <c r="BC83" s="910"/>
      <c r="BD83" s="910"/>
      <c r="BE83" s="910"/>
      <c r="BF83" s="910"/>
      <c r="BG83" s="910"/>
      <c r="BH83" s="911"/>
      <c r="BI83" s="623" t="s">
        <v>84</v>
      </c>
      <c r="BJ83" s="910">
        <v>0</v>
      </c>
      <c r="BK83" s="910"/>
      <c r="BL83" s="910"/>
      <c r="BM83" s="910"/>
      <c r="BN83" s="910"/>
      <c r="BO83" s="910"/>
      <c r="BP83" s="910"/>
      <c r="BQ83" s="910"/>
      <c r="BR83" s="910"/>
      <c r="BS83" s="910"/>
      <c r="BT83" s="910"/>
      <c r="BU83" s="910"/>
      <c r="BV83" s="910"/>
      <c r="BW83" s="911"/>
      <c r="BX83" s="306">
        <f t="shared" si="17"/>
        <v>79</v>
      </c>
    </row>
  </sheetData>
  <sheetProtection insertHyperlinks="0" selectLockedCells="1"/>
  <mergeCells count="554">
    <mergeCell ref="P72:AI72"/>
    <mergeCell ref="P73:AI73"/>
    <mergeCell ref="P74:AI74"/>
    <mergeCell ref="P75:AI75"/>
    <mergeCell ref="P76:AI76"/>
    <mergeCell ref="P77:AI77"/>
    <mergeCell ref="P66:AI66"/>
    <mergeCell ref="P67:AI67"/>
    <mergeCell ref="P68:AI68"/>
    <mergeCell ref="P69:AI69"/>
    <mergeCell ref="P70:AI70"/>
    <mergeCell ref="P71:AI71"/>
    <mergeCell ref="F83:H83"/>
    <mergeCell ref="K83:M83"/>
    <mergeCell ref="Q83:AD83"/>
    <mergeCell ref="AF83:AS83"/>
    <mergeCell ref="AU83:BH83"/>
    <mergeCell ref="BJ83:BW83"/>
    <mergeCell ref="F82:H82"/>
    <mergeCell ref="K82:M82"/>
    <mergeCell ref="Q82:AD82"/>
    <mergeCell ref="AF82:AS82"/>
    <mergeCell ref="AU82:BH82"/>
    <mergeCell ref="BJ82:BW82"/>
    <mergeCell ref="F81:H81"/>
    <mergeCell ref="K81:M81"/>
    <mergeCell ref="Q81:AD81"/>
    <mergeCell ref="AF81:AS81"/>
    <mergeCell ref="AU81:BH81"/>
    <mergeCell ref="BJ81:BW81"/>
    <mergeCell ref="F80:H80"/>
    <mergeCell ref="K80:M80"/>
    <mergeCell ref="Q80:AD80"/>
    <mergeCell ref="AF80:AS80"/>
    <mergeCell ref="AU80:BH80"/>
    <mergeCell ref="BJ80:BW80"/>
    <mergeCell ref="E79:H79"/>
    <mergeCell ref="J79:M79"/>
    <mergeCell ref="P79:AD79"/>
    <mergeCell ref="AE79:AS79"/>
    <mergeCell ref="AT79:BH79"/>
    <mergeCell ref="BI79:BW79"/>
    <mergeCell ref="BN76:BR76"/>
    <mergeCell ref="BS76:BW76"/>
    <mergeCell ref="AJ77:AN77"/>
    <mergeCell ref="AO77:AS77"/>
    <mergeCell ref="AT77:AX77"/>
    <mergeCell ref="AY77:BC77"/>
    <mergeCell ref="BD77:BH77"/>
    <mergeCell ref="BI77:BM77"/>
    <mergeCell ref="BN77:BR77"/>
    <mergeCell ref="BS77:BW77"/>
    <mergeCell ref="AJ76:AN76"/>
    <mergeCell ref="AO76:AS76"/>
    <mergeCell ref="AT76:AX76"/>
    <mergeCell ref="AY76:BC76"/>
    <mergeCell ref="BD76:BH76"/>
    <mergeCell ref="BI76:BM76"/>
    <mergeCell ref="BN74:BR74"/>
    <mergeCell ref="BS74:BW74"/>
    <mergeCell ref="AJ75:AN75"/>
    <mergeCell ref="AO75:AS75"/>
    <mergeCell ref="AT75:AX75"/>
    <mergeCell ref="AY75:BC75"/>
    <mergeCell ref="BD75:BH75"/>
    <mergeCell ref="BI75:BM75"/>
    <mergeCell ref="BN75:BR75"/>
    <mergeCell ref="BS75:BW75"/>
    <mergeCell ref="AJ74:AN74"/>
    <mergeCell ref="AO74:AS74"/>
    <mergeCell ref="AT74:AX74"/>
    <mergeCell ref="AY74:BC74"/>
    <mergeCell ref="BD74:BH74"/>
    <mergeCell ref="BI74:BM74"/>
    <mergeCell ref="AJ72:AN72"/>
    <mergeCell ref="AO72:AS72"/>
    <mergeCell ref="AT72:AX72"/>
    <mergeCell ref="AY72:BC72"/>
    <mergeCell ref="BD72:BH72"/>
    <mergeCell ref="BI72:BM72"/>
    <mergeCell ref="BN72:BR72"/>
    <mergeCell ref="BS72:BW72"/>
    <mergeCell ref="AJ73:AN73"/>
    <mergeCell ref="AO73:AS73"/>
    <mergeCell ref="AT73:AX73"/>
    <mergeCell ref="AY73:BC73"/>
    <mergeCell ref="BD73:BH73"/>
    <mergeCell ref="BI73:BM73"/>
    <mergeCell ref="BN73:BR73"/>
    <mergeCell ref="BS73:BW73"/>
    <mergeCell ref="BD70:BH70"/>
    <mergeCell ref="BI70:BM70"/>
    <mergeCell ref="BN70:BR70"/>
    <mergeCell ref="BS70:BW70"/>
    <mergeCell ref="AJ71:AN71"/>
    <mergeCell ref="AO71:AS71"/>
    <mergeCell ref="AT71:AX71"/>
    <mergeCell ref="AY71:BC71"/>
    <mergeCell ref="BD71:BH71"/>
    <mergeCell ref="BI71:BM71"/>
    <mergeCell ref="BN71:BR71"/>
    <mergeCell ref="BS71:BW71"/>
    <mergeCell ref="AT68:AX68"/>
    <mergeCell ref="F70:G70"/>
    <mergeCell ref="K70:L70"/>
    <mergeCell ref="N70:O70"/>
    <mergeCell ref="AJ70:AN70"/>
    <mergeCell ref="AO70:AS70"/>
    <mergeCell ref="AT70:AX70"/>
    <mergeCell ref="AT69:AX69"/>
    <mergeCell ref="AY69:BC69"/>
    <mergeCell ref="AY70:BC70"/>
    <mergeCell ref="F69:G69"/>
    <mergeCell ref="K69:L69"/>
    <mergeCell ref="N69:O69"/>
    <mergeCell ref="AJ69:AN69"/>
    <mergeCell ref="AO69:AS69"/>
    <mergeCell ref="F68:G68"/>
    <mergeCell ref="K68:L68"/>
    <mergeCell ref="N68:O68"/>
    <mergeCell ref="AJ68:AN68"/>
    <mergeCell ref="AO68:AS68"/>
    <mergeCell ref="BN66:BR66"/>
    <mergeCell ref="BS66:BW66"/>
    <mergeCell ref="BI69:BM69"/>
    <mergeCell ref="BN69:BR69"/>
    <mergeCell ref="BS69:BW69"/>
    <mergeCell ref="AY68:BC68"/>
    <mergeCell ref="BD68:BH68"/>
    <mergeCell ref="BI68:BM68"/>
    <mergeCell ref="BN68:BR68"/>
    <mergeCell ref="BS68:BW68"/>
    <mergeCell ref="BD69:BH69"/>
    <mergeCell ref="F67:G67"/>
    <mergeCell ref="K67:L67"/>
    <mergeCell ref="N67:O67"/>
    <mergeCell ref="AJ67:AN67"/>
    <mergeCell ref="AO67:AS67"/>
    <mergeCell ref="BD65:BH65"/>
    <mergeCell ref="BI65:BM65"/>
    <mergeCell ref="BN65:BR65"/>
    <mergeCell ref="BS65:BW65"/>
    <mergeCell ref="F66:G66"/>
    <mergeCell ref="K66:L66"/>
    <mergeCell ref="N66:O66"/>
    <mergeCell ref="AJ66:AN66"/>
    <mergeCell ref="AO66:AS66"/>
    <mergeCell ref="AT66:AX66"/>
    <mergeCell ref="AT67:AX67"/>
    <mergeCell ref="AY67:BC67"/>
    <mergeCell ref="BD67:BH67"/>
    <mergeCell ref="BI67:BM67"/>
    <mergeCell ref="BN67:BR67"/>
    <mergeCell ref="BS67:BW67"/>
    <mergeCell ref="AY66:BC66"/>
    <mergeCell ref="BD66:BH66"/>
    <mergeCell ref="BI66:BM66"/>
    <mergeCell ref="BJ63:BV63"/>
    <mergeCell ref="F64:G64"/>
    <mergeCell ref="K64:L64"/>
    <mergeCell ref="F65:G65"/>
    <mergeCell ref="K65:L65"/>
    <mergeCell ref="N65:O65"/>
    <mergeCell ref="AJ65:AN65"/>
    <mergeCell ref="AO65:AS65"/>
    <mergeCell ref="AT65:AX65"/>
    <mergeCell ref="AY65:BC65"/>
    <mergeCell ref="F63:G63"/>
    <mergeCell ref="K63:L63"/>
    <mergeCell ref="N63:O63"/>
    <mergeCell ref="Q63:AC63"/>
    <mergeCell ref="AF63:AR63"/>
    <mergeCell ref="AU63:BG63"/>
    <mergeCell ref="BJ61:BV61"/>
    <mergeCell ref="F62:G62"/>
    <mergeCell ref="K62:L62"/>
    <mergeCell ref="N62:O62"/>
    <mergeCell ref="Q62:AC62"/>
    <mergeCell ref="AF62:AR62"/>
    <mergeCell ref="AU62:BG62"/>
    <mergeCell ref="BJ62:BV62"/>
    <mergeCell ref="F61:G61"/>
    <mergeCell ref="K61:L61"/>
    <mergeCell ref="N61:O61"/>
    <mergeCell ref="Q61:AC61"/>
    <mergeCell ref="AF61:AR61"/>
    <mergeCell ref="AU61:BG61"/>
    <mergeCell ref="BJ59:BV59"/>
    <mergeCell ref="F60:G60"/>
    <mergeCell ref="K60:L60"/>
    <mergeCell ref="N60:O60"/>
    <mergeCell ref="Q60:AC60"/>
    <mergeCell ref="AF60:AR60"/>
    <mergeCell ref="AU60:BG60"/>
    <mergeCell ref="BJ60:BV60"/>
    <mergeCell ref="F59:G59"/>
    <mergeCell ref="K59:L59"/>
    <mergeCell ref="N59:O59"/>
    <mergeCell ref="Q59:AC59"/>
    <mergeCell ref="AF59:AR59"/>
    <mergeCell ref="AU59:BG59"/>
    <mergeCell ref="BJ57:BV57"/>
    <mergeCell ref="F58:G58"/>
    <mergeCell ref="K58:L58"/>
    <mergeCell ref="N58:O58"/>
    <mergeCell ref="Q58:AC58"/>
    <mergeCell ref="AF58:AR58"/>
    <mergeCell ref="AU58:BG58"/>
    <mergeCell ref="BJ58:BV58"/>
    <mergeCell ref="F57:G57"/>
    <mergeCell ref="K57:L57"/>
    <mergeCell ref="N57:O57"/>
    <mergeCell ref="Q57:AC57"/>
    <mergeCell ref="AF57:AR57"/>
    <mergeCell ref="AU57:BG57"/>
    <mergeCell ref="BJ55:BV55"/>
    <mergeCell ref="F56:G56"/>
    <mergeCell ref="K56:L56"/>
    <mergeCell ref="N56:O56"/>
    <mergeCell ref="Q56:AC56"/>
    <mergeCell ref="AF56:AR56"/>
    <mergeCell ref="AU56:BG56"/>
    <mergeCell ref="BJ56:BV56"/>
    <mergeCell ref="F55:G55"/>
    <mergeCell ref="K55:L55"/>
    <mergeCell ref="N55:O55"/>
    <mergeCell ref="Q55:AC55"/>
    <mergeCell ref="AF55:AR55"/>
    <mergeCell ref="AU55:BG55"/>
    <mergeCell ref="BJ53:BV53"/>
    <mergeCell ref="F54:G54"/>
    <mergeCell ref="K54:L54"/>
    <mergeCell ref="N54:O54"/>
    <mergeCell ref="Q54:AC54"/>
    <mergeCell ref="AF54:AR54"/>
    <mergeCell ref="AU54:BG54"/>
    <mergeCell ref="BJ54:BV54"/>
    <mergeCell ref="F53:G53"/>
    <mergeCell ref="K53:L53"/>
    <mergeCell ref="N53:O53"/>
    <mergeCell ref="Q53:AC53"/>
    <mergeCell ref="AF53:AR53"/>
    <mergeCell ref="AU53:BG53"/>
    <mergeCell ref="BJ51:BV51"/>
    <mergeCell ref="F52:G52"/>
    <mergeCell ref="K52:L52"/>
    <mergeCell ref="N52:O52"/>
    <mergeCell ref="Q52:AC52"/>
    <mergeCell ref="AF52:AR52"/>
    <mergeCell ref="AU52:BG52"/>
    <mergeCell ref="BJ52:BV52"/>
    <mergeCell ref="F51:G51"/>
    <mergeCell ref="K51:L51"/>
    <mergeCell ref="N51:O51"/>
    <mergeCell ref="Q51:AC51"/>
    <mergeCell ref="AF51:AR51"/>
    <mergeCell ref="AU51:BG51"/>
    <mergeCell ref="BJ49:BV49"/>
    <mergeCell ref="F50:G50"/>
    <mergeCell ref="K50:L50"/>
    <mergeCell ref="N50:O50"/>
    <mergeCell ref="Q50:AC50"/>
    <mergeCell ref="AF50:AR50"/>
    <mergeCell ref="AU50:BG50"/>
    <mergeCell ref="BJ50:BV50"/>
    <mergeCell ref="F49:G49"/>
    <mergeCell ref="K49:L49"/>
    <mergeCell ref="N49:O49"/>
    <mergeCell ref="Q49:AC49"/>
    <mergeCell ref="AF49:AR49"/>
    <mergeCell ref="AU49:BG49"/>
    <mergeCell ref="BJ47:BV47"/>
    <mergeCell ref="F48:G48"/>
    <mergeCell ref="K48:L48"/>
    <mergeCell ref="N48:O48"/>
    <mergeCell ref="Q48:AC48"/>
    <mergeCell ref="AF48:AR48"/>
    <mergeCell ref="AU48:BG48"/>
    <mergeCell ref="BJ48:BV48"/>
    <mergeCell ref="F47:G47"/>
    <mergeCell ref="K47:L47"/>
    <mergeCell ref="N47:O47"/>
    <mergeCell ref="Q47:AC47"/>
    <mergeCell ref="AF47:AR47"/>
    <mergeCell ref="AU47:BG47"/>
    <mergeCell ref="BJ43:BV43"/>
    <mergeCell ref="F46:G46"/>
    <mergeCell ref="K46:L46"/>
    <mergeCell ref="N46:O46"/>
    <mergeCell ref="Q46:AC46"/>
    <mergeCell ref="AF46:AR46"/>
    <mergeCell ref="AU46:BG46"/>
    <mergeCell ref="BJ46:BV46"/>
    <mergeCell ref="F43:G43"/>
    <mergeCell ref="K43:L43"/>
    <mergeCell ref="N43:O43"/>
    <mergeCell ref="Q43:AC43"/>
    <mergeCell ref="AF43:AR43"/>
    <mergeCell ref="AU43:BG43"/>
    <mergeCell ref="BJ41:BV41"/>
    <mergeCell ref="F42:G42"/>
    <mergeCell ref="K42:L42"/>
    <mergeCell ref="N42:O42"/>
    <mergeCell ref="Q42:AC42"/>
    <mergeCell ref="AF42:AR42"/>
    <mergeCell ref="AU42:BG42"/>
    <mergeCell ref="BJ42:BV42"/>
    <mergeCell ref="F41:G41"/>
    <mergeCell ref="K41:L41"/>
    <mergeCell ref="N41:O41"/>
    <mergeCell ref="Q41:AC41"/>
    <mergeCell ref="AF41:AR41"/>
    <mergeCell ref="AU41:BG41"/>
    <mergeCell ref="BJ39:BV39"/>
    <mergeCell ref="F40:G40"/>
    <mergeCell ref="K40:L40"/>
    <mergeCell ref="N40:O40"/>
    <mergeCell ref="Q40:AC40"/>
    <mergeCell ref="AF40:AR40"/>
    <mergeCell ref="AU40:BG40"/>
    <mergeCell ref="BJ40:BV40"/>
    <mergeCell ref="F39:G39"/>
    <mergeCell ref="K39:L39"/>
    <mergeCell ref="N39:O39"/>
    <mergeCell ref="Q39:AC39"/>
    <mergeCell ref="AF39:AR39"/>
    <mergeCell ref="AU39:BG39"/>
    <mergeCell ref="BJ37:BV37"/>
    <mergeCell ref="F38:G38"/>
    <mergeCell ref="K38:L38"/>
    <mergeCell ref="N38:O38"/>
    <mergeCell ref="Q38:AC38"/>
    <mergeCell ref="AF38:AR38"/>
    <mergeCell ref="AU38:BG38"/>
    <mergeCell ref="BJ38:BV38"/>
    <mergeCell ref="F37:G37"/>
    <mergeCell ref="K37:L37"/>
    <mergeCell ref="N37:O37"/>
    <mergeCell ref="Q37:AC37"/>
    <mergeCell ref="AF37:AR37"/>
    <mergeCell ref="AU37:BG37"/>
    <mergeCell ref="BJ35:BV35"/>
    <mergeCell ref="F36:G36"/>
    <mergeCell ref="K36:L36"/>
    <mergeCell ref="N36:O36"/>
    <mergeCell ref="Q36:AC36"/>
    <mergeCell ref="AF36:AR36"/>
    <mergeCell ref="AU36:BG36"/>
    <mergeCell ref="BJ36:BV36"/>
    <mergeCell ref="F35:G35"/>
    <mergeCell ref="K35:L35"/>
    <mergeCell ref="N35:O35"/>
    <mergeCell ref="Q35:AC35"/>
    <mergeCell ref="AF35:AR35"/>
    <mergeCell ref="AU35:BG35"/>
    <mergeCell ref="BJ33:BV33"/>
    <mergeCell ref="F34:G34"/>
    <mergeCell ref="K34:L34"/>
    <mergeCell ref="N34:O34"/>
    <mergeCell ref="Q34:AC34"/>
    <mergeCell ref="AF34:AR34"/>
    <mergeCell ref="AU34:BG34"/>
    <mergeCell ref="BJ34:BV34"/>
    <mergeCell ref="F33:G33"/>
    <mergeCell ref="K33:L33"/>
    <mergeCell ref="N33:O33"/>
    <mergeCell ref="Q33:AC33"/>
    <mergeCell ref="AF33:AR33"/>
    <mergeCell ref="AU33:BG33"/>
    <mergeCell ref="BJ31:BV31"/>
    <mergeCell ref="F32:G32"/>
    <mergeCell ref="K32:L32"/>
    <mergeCell ref="N32:O32"/>
    <mergeCell ref="Q32:AC32"/>
    <mergeCell ref="AF32:AR32"/>
    <mergeCell ref="AU32:BG32"/>
    <mergeCell ref="BJ32:BV32"/>
    <mergeCell ref="F31:G31"/>
    <mergeCell ref="K31:L31"/>
    <mergeCell ref="N31:O31"/>
    <mergeCell ref="Q31:AC31"/>
    <mergeCell ref="AF31:AR31"/>
    <mergeCell ref="AU31:BG31"/>
    <mergeCell ref="BJ29:BV29"/>
    <mergeCell ref="F30:G30"/>
    <mergeCell ref="K30:L30"/>
    <mergeCell ref="N30:O30"/>
    <mergeCell ref="Q30:AC30"/>
    <mergeCell ref="AF30:AR30"/>
    <mergeCell ref="AU30:BG30"/>
    <mergeCell ref="BJ30:BV30"/>
    <mergeCell ref="F29:G29"/>
    <mergeCell ref="K29:L29"/>
    <mergeCell ref="N29:O29"/>
    <mergeCell ref="Q29:AC29"/>
    <mergeCell ref="AF29:AR29"/>
    <mergeCell ref="AU29:BG29"/>
    <mergeCell ref="BJ27:BV27"/>
    <mergeCell ref="F28:G28"/>
    <mergeCell ref="K28:L28"/>
    <mergeCell ref="N28:O28"/>
    <mergeCell ref="Q28:AC28"/>
    <mergeCell ref="AF28:AR28"/>
    <mergeCell ref="AU28:BG28"/>
    <mergeCell ref="BJ28:BV28"/>
    <mergeCell ref="F27:G27"/>
    <mergeCell ref="K27:L27"/>
    <mergeCell ref="N27:O27"/>
    <mergeCell ref="Q27:AC27"/>
    <mergeCell ref="AF27:AR27"/>
    <mergeCell ref="AU27:BG27"/>
    <mergeCell ref="BJ24:BV24"/>
    <mergeCell ref="F26:G26"/>
    <mergeCell ref="K26:L26"/>
    <mergeCell ref="N26:O26"/>
    <mergeCell ref="Q26:AC26"/>
    <mergeCell ref="AF26:AR26"/>
    <mergeCell ref="AU26:BG26"/>
    <mergeCell ref="BJ26:BV26"/>
    <mergeCell ref="F24:G24"/>
    <mergeCell ref="K24:L24"/>
    <mergeCell ref="N24:O24"/>
    <mergeCell ref="Q24:AC24"/>
    <mergeCell ref="AF24:AR24"/>
    <mergeCell ref="AU24:BG24"/>
    <mergeCell ref="BJ22:BV22"/>
    <mergeCell ref="F23:G23"/>
    <mergeCell ref="K23:L23"/>
    <mergeCell ref="N23:O23"/>
    <mergeCell ref="Q23:AC23"/>
    <mergeCell ref="AF23:AR23"/>
    <mergeCell ref="AU23:BG23"/>
    <mergeCell ref="BJ23:BV23"/>
    <mergeCell ref="F22:G22"/>
    <mergeCell ref="K22:L22"/>
    <mergeCell ref="N22:O22"/>
    <mergeCell ref="Q22:AC22"/>
    <mergeCell ref="AF22:AR22"/>
    <mergeCell ref="AU22:BG22"/>
    <mergeCell ref="BJ20:BV20"/>
    <mergeCell ref="F21:G21"/>
    <mergeCell ref="K21:L21"/>
    <mergeCell ref="N21:O21"/>
    <mergeCell ref="Q21:AC21"/>
    <mergeCell ref="AF21:AR21"/>
    <mergeCell ref="AU21:BG21"/>
    <mergeCell ref="BJ21:BV21"/>
    <mergeCell ref="F20:G20"/>
    <mergeCell ref="K20:L20"/>
    <mergeCell ref="N20:O20"/>
    <mergeCell ref="Q20:AC20"/>
    <mergeCell ref="AF20:AR20"/>
    <mergeCell ref="AU20:BG20"/>
    <mergeCell ref="BJ18:BV18"/>
    <mergeCell ref="F19:G19"/>
    <mergeCell ref="K19:L19"/>
    <mergeCell ref="N19:O19"/>
    <mergeCell ref="Q19:AC19"/>
    <mergeCell ref="AF19:AR19"/>
    <mergeCell ref="AU19:BG19"/>
    <mergeCell ref="BJ19:BV19"/>
    <mergeCell ref="F18:G18"/>
    <mergeCell ref="K18:L18"/>
    <mergeCell ref="N18:O18"/>
    <mergeCell ref="Q18:AC18"/>
    <mergeCell ref="AF18:AR18"/>
    <mergeCell ref="AU18:BG18"/>
    <mergeCell ref="BJ16:BV16"/>
    <mergeCell ref="F17:G17"/>
    <mergeCell ref="K17:L17"/>
    <mergeCell ref="N17:O17"/>
    <mergeCell ref="Q17:AC17"/>
    <mergeCell ref="AF17:AR17"/>
    <mergeCell ref="AU17:BG17"/>
    <mergeCell ref="BJ17:BV17"/>
    <mergeCell ref="F16:G16"/>
    <mergeCell ref="K16:L16"/>
    <mergeCell ref="N16:O16"/>
    <mergeCell ref="Q16:AC16"/>
    <mergeCell ref="AF16:AR16"/>
    <mergeCell ref="AU16:BG16"/>
    <mergeCell ref="BJ13:BV13"/>
    <mergeCell ref="F14:G14"/>
    <mergeCell ref="K14:L14"/>
    <mergeCell ref="N14:O14"/>
    <mergeCell ref="Q14:AC14"/>
    <mergeCell ref="AF14:AR14"/>
    <mergeCell ref="AU14:BG14"/>
    <mergeCell ref="BJ14:BV14"/>
    <mergeCell ref="F13:G13"/>
    <mergeCell ref="K13:L13"/>
    <mergeCell ref="N13:O13"/>
    <mergeCell ref="Q13:AC13"/>
    <mergeCell ref="AF13:AR13"/>
    <mergeCell ref="AU13:BG13"/>
    <mergeCell ref="BJ11:BV11"/>
    <mergeCell ref="F12:G12"/>
    <mergeCell ref="K12:L12"/>
    <mergeCell ref="N12:O12"/>
    <mergeCell ref="Q12:AC12"/>
    <mergeCell ref="AF12:AR12"/>
    <mergeCell ref="AU12:BG12"/>
    <mergeCell ref="BJ12:BV12"/>
    <mergeCell ref="F11:G11"/>
    <mergeCell ref="K11:L11"/>
    <mergeCell ref="N11:O11"/>
    <mergeCell ref="Q11:AC11"/>
    <mergeCell ref="AF11:AR11"/>
    <mergeCell ref="AU11:BG11"/>
    <mergeCell ref="BJ9:BV9"/>
    <mergeCell ref="F10:G10"/>
    <mergeCell ref="K10:L10"/>
    <mergeCell ref="N10:O10"/>
    <mergeCell ref="Q10:AC10"/>
    <mergeCell ref="AF10:AR10"/>
    <mergeCell ref="AU10:BG10"/>
    <mergeCell ref="BJ10:BV10"/>
    <mergeCell ref="F9:G9"/>
    <mergeCell ref="K9:L9"/>
    <mergeCell ref="N9:O9"/>
    <mergeCell ref="Q9:AC9"/>
    <mergeCell ref="AF9:AR9"/>
    <mergeCell ref="AU9:BG9"/>
    <mergeCell ref="BJ6:BV6"/>
    <mergeCell ref="F8:G8"/>
    <mergeCell ref="K8:L8"/>
    <mergeCell ref="N8:O8"/>
    <mergeCell ref="Q8:AC8"/>
    <mergeCell ref="AF8:AR8"/>
    <mergeCell ref="AU8:BG8"/>
    <mergeCell ref="BJ8:BV8"/>
    <mergeCell ref="F6:G6"/>
    <mergeCell ref="K6:L6"/>
    <mergeCell ref="N6:O6"/>
    <mergeCell ref="Q6:AC6"/>
    <mergeCell ref="AF6:AR6"/>
    <mergeCell ref="AU6:BG6"/>
    <mergeCell ref="BI4:BW4"/>
    <mergeCell ref="F5:G5"/>
    <mergeCell ref="K5:L5"/>
    <mergeCell ref="Q5:AC5"/>
    <mergeCell ref="AF5:AR5"/>
    <mergeCell ref="AU5:BG5"/>
    <mergeCell ref="BJ5:BV5"/>
    <mergeCell ref="D2:BS2"/>
    <mergeCell ref="E3:O3"/>
    <mergeCell ref="P3:AS3"/>
    <mergeCell ref="AT3:BW3"/>
    <mergeCell ref="E4:H4"/>
    <mergeCell ref="J4:M4"/>
    <mergeCell ref="N4:O4"/>
    <mergeCell ref="P4:AD4"/>
    <mergeCell ref="AE4:AS4"/>
    <mergeCell ref="AT4:B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K82"/>
  <sheetViews>
    <sheetView workbookViewId="0">
      <selection activeCell="B2" sqref="B2"/>
    </sheetView>
  </sheetViews>
  <sheetFormatPr defaultRowHeight="15" x14ac:dyDescent="0.25"/>
  <cols>
    <col min="1" max="1" width="2.7109375" customWidth="1"/>
    <col min="2" max="2" width="3.28515625" customWidth="1"/>
    <col min="3" max="3" width="36.42578125" customWidth="1"/>
    <col min="4" max="4" width="4.28515625" customWidth="1"/>
    <col min="5" max="5" width="1.140625" customWidth="1"/>
    <col min="6" max="8" width="5.28515625" customWidth="1"/>
    <col min="9" max="10" width="1.140625" customWidth="1"/>
    <col min="11" max="11" width="5.28515625" customWidth="1"/>
    <col min="12" max="12" width="5.85546875" customWidth="1"/>
    <col min="13" max="13" width="5.28515625" customWidth="1"/>
    <col min="14" max="15" width="1.140625" customWidth="1"/>
    <col min="16" max="18" width="5.28515625" customWidth="1"/>
    <col min="19" max="19" width="1.140625" customWidth="1"/>
    <col min="20" max="20" width="1.7109375" customWidth="1"/>
    <col min="21" max="22" width="5.28515625" customWidth="1"/>
    <col min="23" max="23" width="5.7109375" customWidth="1"/>
    <col min="24" max="24" width="1.85546875" customWidth="1"/>
    <col min="25" max="25" width="1.140625" customWidth="1"/>
    <col min="26" max="26" width="6.7109375" customWidth="1"/>
    <col min="27" max="28" width="5.42578125" customWidth="1"/>
    <col min="29" max="29" width="1.140625" customWidth="1"/>
    <col min="30" max="30" width="2" customWidth="1"/>
    <col min="31" max="31" width="3.85546875" customWidth="1"/>
    <col min="32" max="32" width="5.28515625" customWidth="1"/>
    <col min="33" max="33" width="6.85546875" customWidth="1"/>
    <col min="34" max="34" width="1.85546875" customWidth="1"/>
    <col min="35" max="35" width="3.85546875" customWidth="1"/>
  </cols>
  <sheetData>
    <row r="1" spans="1:37" ht="15.75" x14ac:dyDescent="0.25">
      <c r="A1" s="238"/>
      <c r="B1" s="2" t="s">
        <v>1186</v>
      </c>
      <c r="C1" s="307"/>
      <c r="D1" s="220"/>
      <c r="E1" s="220"/>
      <c r="F1" s="308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35"/>
      <c r="AK1" s="562" t="s">
        <v>1149</v>
      </c>
    </row>
    <row r="2" spans="1:37" x14ac:dyDescent="0.25">
      <c r="A2" s="238"/>
      <c r="B2" s="222" t="s">
        <v>0</v>
      </c>
      <c r="C2" s="309"/>
      <c r="D2" s="856" t="s">
        <v>90</v>
      </c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8"/>
      <c r="Z2" s="918"/>
      <c r="AA2" s="918"/>
      <c r="AB2" s="918"/>
      <c r="AC2" s="918"/>
      <c r="AD2" s="918"/>
      <c r="AE2" s="918"/>
      <c r="AF2" s="918"/>
      <c r="AG2" s="1"/>
      <c r="AH2" s="1"/>
      <c r="AI2" s="456" t="s">
        <v>197</v>
      </c>
    </row>
    <row r="3" spans="1:37" x14ac:dyDescent="0.25">
      <c r="A3" s="238"/>
      <c r="B3" s="455" t="s">
        <v>91</v>
      </c>
      <c r="C3" s="310"/>
      <c r="D3" s="311" t="s">
        <v>63</v>
      </c>
      <c r="E3" s="919" t="s">
        <v>198</v>
      </c>
      <c r="F3" s="920"/>
      <c r="G3" s="920"/>
      <c r="H3" s="920"/>
      <c r="I3" s="920"/>
      <c r="J3" s="920"/>
      <c r="K3" s="920"/>
      <c r="L3" s="920"/>
      <c r="M3" s="920"/>
      <c r="N3" s="920"/>
      <c r="O3" s="919" t="s">
        <v>199</v>
      </c>
      <c r="P3" s="920"/>
      <c r="Q3" s="920"/>
      <c r="R3" s="920"/>
      <c r="S3" s="920"/>
      <c r="T3" s="920"/>
      <c r="U3" s="920"/>
      <c r="V3" s="920"/>
      <c r="W3" s="920"/>
      <c r="X3" s="920"/>
      <c r="Y3" s="919" t="s">
        <v>200</v>
      </c>
      <c r="Z3" s="920"/>
      <c r="AA3" s="920"/>
      <c r="AB3" s="920"/>
      <c r="AC3" s="920"/>
      <c r="AD3" s="920"/>
      <c r="AE3" s="920"/>
      <c r="AF3" s="920"/>
      <c r="AG3" s="920"/>
      <c r="AH3" s="920"/>
      <c r="AI3" s="472" t="s">
        <v>91</v>
      </c>
    </row>
    <row r="4" spans="1:37" x14ac:dyDescent="0.25">
      <c r="A4" s="238"/>
      <c r="B4" s="454" t="s">
        <v>95</v>
      </c>
      <c r="C4" s="312"/>
      <c r="D4" s="313" t="s">
        <v>95</v>
      </c>
      <c r="E4" s="855" t="s">
        <v>96</v>
      </c>
      <c r="F4" s="856"/>
      <c r="G4" s="856"/>
      <c r="H4" s="856"/>
      <c r="I4" s="857"/>
      <c r="J4" s="855" t="s">
        <v>98</v>
      </c>
      <c r="K4" s="856"/>
      <c r="L4" s="856"/>
      <c r="M4" s="856"/>
      <c r="N4" s="856"/>
      <c r="O4" s="871" t="s">
        <v>96</v>
      </c>
      <c r="P4" s="856"/>
      <c r="Q4" s="856"/>
      <c r="R4" s="856"/>
      <c r="S4" s="857"/>
      <c r="T4" s="855" t="s">
        <v>98</v>
      </c>
      <c r="U4" s="856"/>
      <c r="V4" s="856"/>
      <c r="W4" s="856"/>
      <c r="X4" s="856"/>
      <c r="Y4" s="871" t="s">
        <v>96</v>
      </c>
      <c r="Z4" s="856"/>
      <c r="AA4" s="856"/>
      <c r="AB4" s="856"/>
      <c r="AC4" s="857"/>
      <c r="AD4" s="855" t="s">
        <v>98</v>
      </c>
      <c r="AE4" s="856"/>
      <c r="AF4" s="856"/>
      <c r="AG4" s="856"/>
      <c r="AH4" s="857"/>
      <c r="AI4" s="454" t="s">
        <v>95</v>
      </c>
    </row>
    <row r="5" spans="1:37" x14ac:dyDescent="0.25">
      <c r="A5" s="238"/>
      <c r="B5" s="314">
        <v>1</v>
      </c>
      <c r="C5" s="459" t="s">
        <v>100</v>
      </c>
      <c r="D5" s="315"/>
      <c r="E5" s="224"/>
      <c r="F5" s="921">
        <f>'Page 5'!F17</f>
        <v>0</v>
      </c>
      <c r="G5" s="921"/>
      <c r="H5" s="921"/>
      <c r="I5" s="674"/>
      <c r="J5" s="675"/>
      <c r="K5" s="922">
        <f>'Page 5'!L17</f>
        <v>0</v>
      </c>
      <c r="L5" s="922"/>
      <c r="M5" s="922"/>
      <c r="N5" s="676"/>
      <c r="O5" s="677"/>
      <c r="P5" s="921">
        <f>'Page 5'!F50</f>
        <v>0</v>
      </c>
      <c r="Q5" s="921"/>
      <c r="R5" s="921"/>
      <c r="S5" s="674"/>
      <c r="T5" s="675"/>
      <c r="U5" s="922">
        <f>'Page 5'!L50</f>
        <v>0</v>
      </c>
      <c r="V5" s="922"/>
      <c r="W5" s="922"/>
      <c r="X5" s="676"/>
      <c r="Y5" s="677"/>
      <c r="Z5" s="921">
        <f>'Page 5'!F63</f>
        <v>0</v>
      </c>
      <c r="AA5" s="921"/>
      <c r="AB5" s="921"/>
      <c r="AC5" s="674"/>
      <c r="AD5" s="675"/>
      <c r="AE5" s="922">
        <f>'Page 5'!L63</f>
        <v>0</v>
      </c>
      <c r="AF5" s="922"/>
      <c r="AG5" s="922"/>
      <c r="AH5" s="316"/>
      <c r="AI5" s="306">
        <v>1</v>
      </c>
    </row>
    <row r="6" spans="1:37" x14ac:dyDescent="0.25">
      <c r="A6" s="238"/>
      <c r="B6" s="306">
        <f t="shared" ref="B6:B67" si="0">B5 + 1</f>
        <v>2</v>
      </c>
      <c r="C6" s="460" t="s">
        <v>201</v>
      </c>
      <c r="D6" s="223"/>
      <c r="E6" s="224"/>
      <c r="F6" s="921">
        <f>'Page 5'!H17</f>
        <v>0</v>
      </c>
      <c r="G6" s="921"/>
      <c r="H6" s="921"/>
      <c r="I6" s="674"/>
      <c r="J6" s="675"/>
      <c r="K6" s="922">
        <f>'Page 5'!N17</f>
        <v>0</v>
      </c>
      <c r="L6" s="922"/>
      <c r="M6" s="922"/>
      <c r="N6" s="676"/>
      <c r="O6" s="677"/>
      <c r="P6" s="923">
        <f>'Page 5'!H50</f>
        <v>0</v>
      </c>
      <c r="Q6" s="921"/>
      <c r="R6" s="921"/>
      <c r="S6" s="674"/>
      <c r="T6" s="675"/>
      <c r="U6" s="922">
        <f>'Page 5'!N50</f>
        <v>0</v>
      </c>
      <c r="V6" s="922"/>
      <c r="W6" s="922"/>
      <c r="X6" s="676"/>
      <c r="Y6" s="677"/>
      <c r="Z6" s="921">
        <f>'Page 5'!H63</f>
        <v>0</v>
      </c>
      <c r="AA6" s="921"/>
      <c r="AB6" s="921"/>
      <c r="AC6" s="674"/>
      <c r="AD6" s="675"/>
      <c r="AE6" s="922">
        <f>'Page 5'!N63</f>
        <v>0</v>
      </c>
      <c r="AF6" s="922"/>
      <c r="AG6" s="922"/>
      <c r="AH6" s="316"/>
      <c r="AI6" s="306">
        <f t="shared" ref="AI6:AI69" si="1">AI5 + 1</f>
        <v>2</v>
      </c>
    </row>
    <row r="7" spans="1:37" x14ac:dyDescent="0.25">
      <c r="A7" s="238"/>
      <c r="B7" s="306">
        <f t="shared" si="0"/>
        <v>3</v>
      </c>
      <c r="C7" s="461"/>
      <c r="D7" s="318"/>
      <c r="E7" s="318"/>
      <c r="F7" s="678"/>
      <c r="G7" s="678"/>
      <c r="H7" s="678"/>
      <c r="I7" s="678"/>
      <c r="J7" s="678"/>
      <c r="K7" s="678"/>
      <c r="L7" s="340"/>
      <c r="M7" s="678"/>
      <c r="N7" s="678"/>
      <c r="O7" s="679"/>
      <c r="P7" s="680"/>
      <c r="Q7" s="678"/>
      <c r="R7" s="678"/>
      <c r="S7" s="678"/>
      <c r="T7" s="678"/>
      <c r="U7" s="678"/>
      <c r="V7" s="340"/>
      <c r="W7" s="678"/>
      <c r="X7" s="678"/>
      <c r="Y7" s="679"/>
      <c r="Z7" s="680"/>
      <c r="AA7" s="678"/>
      <c r="AB7" s="678"/>
      <c r="AC7" s="678"/>
      <c r="AD7" s="678"/>
      <c r="AE7" s="678"/>
      <c r="AF7" s="340"/>
      <c r="AG7" s="678"/>
      <c r="AH7" s="319"/>
      <c r="AI7" s="306">
        <f t="shared" si="1"/>
        <v>3</v>
      </c>
    </row>
    <row r="8" spans="1:37" x14ac:dyDescent="0.25">
      <c r="A8" s="238"/>
      <c r="B8" s="306">
        <f t="shared" si="0"/>
        <v>4</v>
      </c>
      <c r="C8" s="462"/>
      <c r="D8" s="320"/>
      <c r="E8" s="321"/>
      <c r="F8" s="678"/>
      <c r="G8" s="678"/>
      <c r="H8" s="678"/>
      <c r="I8" s="678"/>
      <c r="J8" s="678"/>
      <c r="K8" s="678"/>
      <c r="L8" s="340"/>
      <c r="M8" s="678"/>
      <c r="N8" s="678"/>
      <c r="O8" s="679"/>
      <c r="P8" s="681"/>
      <c r="Q8" s="682"/>
      <c r="R8" s="682"/>
      <c r="S8" s="678"/>
      <c r="T8" s="678"/>
      <c r="U8" s="678"/>
      <c r="V8" s="340"/>
      <c r="W8" s="678"/>
      <c r="X8" s="678"/>
      <c r="Y8" s="679"/>
      <c r="Z8" s="681"/>
      <c r="AA8" s="682"/>
      <c r="AB8" s="682"/>
      <c r="AC8" s="678"/>
      <c r="AD8" s="678"/>
      <c r="AE8" s="678"/>
      <c r="AF8" s="340"/>
      <c r="AG8" s="678"/>
      <c r="AH8" s="319"/>
      <c r="AI8" s="306">
        <f t="shared" si="1"/>
        <v>4</v>
      </c>
    </row>
    <row r="9" spans="1:37" x14ac:dyDescent="0.25">
      <c r="A9" s="238"/>
      <c r="B9" s="306">
        <f t="shared" si="0"/>
        <v>5</v>
      </c>
      <c r="C9" s="462"/>
      <c r="D9" s="318"/>
      <c r="E9" s="318"/>
      <c r="F9" s="683"/>
      <c r="G9" s="684"/>
      <c r="H9" s="685"/>
      <c r="I9" s="684"/>
      <c r="J9" s="684"/>
      <c r="K9" s="683"/>
      <c r="L9" s="686"/>
      <c r="M9" s="685"/>
      <c r="N9" s="687"/>
      <c r="O9" s="688"/>
      <c r="P9" s="689"/>
      <c r="Q9" s="687"/>
      <c r="R9" s="690"/>
      <c r="S9" s="684"/>
      <c r="T9" s="684"/>
      <c r="U9" s="683"/>
      <c r="V9" s="686"/>
      <c r="W9" s="685"/>
      <c r="X9" s="687"/>
      <c r="Y9" s="688"/>
      <c r="Z9" s="689"/>
      <c r="AA9" s="687"/>
      <c r="AB9" s="690"/>
      <c r="AC9" s="687"/>
      <c r="AD9" s="687"/>
      <c r="AE9" s="683"/>
      <c r="AF9" s="686"/>
      <c r="AG9" s="685"/>
      <c r="AH9" s="324"/>
      <c r="AI9" s="306">
        <f t="shared" si="1"/>
        <v>5</v>
      </c>
    </row>
    <row r="10" spans="1:37" x14ac:dyDescent="0.25">
      <c r="A10" s="238"/>
      <c r="B10" s="306">
        <f t="shared" si="0"/>
        <v>6</v>
      </c>
      <c r="C10" s="423" t="s">
        <v>102</v>
      </c>
      <c r="D10" s="325"/>
      <c r="E10" s="325"/>
      <c r="F10" s="678"/>
      <c r="G10" s="678"/>
      <c r="H10" s="678"/>
      <c r="I10" s="678"/>
      <c r="J10" s="678"/>
      <c r="K10" s="678"/>
      <c r="L10" s="340"/>
      <c r="M10" s="678"/>
      <c r="N10" s="678"/>
      <c r="O10" s="679"/>
      <c r="P10" s="680"/>
      <c r="Q10" s="678"/>
      <c r="R10" s="678"/>
      <c r="S10" s="678"/>
      <c r="T10" s="678"/>
      <c r="U10" s="678"/>
      <c r="V10" s="340"/>
      <c r="W10" s="678"/>
      <c r="X10" s="678"/>
      <c r="Y10" s="679"/>
      <c r="Z10" s="680"/>
      <c r="AA10" s="678"/>
      <c r="AB10" s="678"/>
      <c r="AC10" s="678"/>
      <c r="AD10" s="678"/>
      <c r="AE10" s="678"/>
      <c r="AF10" s="340"/>
      <c r="AG10" s="678"/>
      <c r="AH10" s="319"/>
      <c r="AI10" s="306">
        <f t="shared" si="1"/>
        <v>6</v>
      </c>
    </row>
    <row r="11" spans="1:37" x14ac:dyDescent="0.25">
      <c r="A11" s="238"/>
      <c r="B11" s="306">
        <f t="shared" si="0"/>
        <v>7</v>
      </c>
      <c r="C11" s="463" t="s">
        <v>106</v>
      </c>
      <c r="D11" s="326">
        <v>16</v>
      </c>
      <c r="E11" s="226"/>
      <c r="F11" s="877">
        <f>CalcMonth!C90</f>
        <v>0</v>
      </c>
      <c r="G11" s="877"/>
      <c r="H11" s="877"/>
      <c r="I11" s="632"/>
      <c r="J11" s="691"/>
      <c r="K11" s="925">
        <f>CalcYear!C180</f>
        <v>0</v>
      </c>
      <c r="L11" s="925"/>
      <c r="M11" s="925"/>
      <c r="N11" s="692"/>
      <c r="O11" s="693"/>
      <c r="P11" s="877">
        <f>CalcMonth!C130</f>
        <v>0</v>
      </c>
      <c r="Q11" s="877"/>
      <c r="R11" s="877"/>
      <c r="S11" s="632"/>
      <c r="T11" s="691"/>
      <c r="U11" s="925">
        <f>CalcYear!C220</f>
        <v>0</v>
      </c>
      <c r="V11" s="925"/>
      <c r="W11" s="925"/>
      <c r="X11" s="692"/>
      <c r="Y11" s="693"/>
      <c r="Z11" s="877">
        <f>CalcMonth!C170</f>
        <v>0</v>
      </c>
      <c r="AA11" s="877"/>
      <c r="AB11" s="877"/>
      <c r="AC11" s="632"/>
      <c r="AD11" s="691"/>
      <c r="AE11" s="925">
        <f>CalcYear!C260</f>
        <v>0</v>
      </c>
      <c r="AF11" s="925"/>
      <c r="AG11" s="925"/>
      <c r="AH11" s="327"/>
      <c r="AI11" s="306">
        <f t="shared" si="1"/>
        <v>7</v>
      </c>
    </row>
    <row r="12" spans="1:37" x14ac:dyDescent="0.25">
      <c r="A12" s="238"/>
      <c r="B12" s="306">
        <f t="shared" si="0"/>
        <v>8</v>
      </c>
      <c r="C12" s="464" t="s">
        <v>107</v>
      </c>
      <c r="D12" s="326">
        <v>17</v>
      </c>
      <c r="E12" s="228"/>
      <c r="F12" s="924">
        <f>-CalcMonth!C91</f>
        <v>0</v>
      </c>
      <c r="G12" s="924"/>
      <c r="H12" s="924"/>
      <c r="I12" s="694"/>
      <c r="J12" s="695"/>
      <c r="K12" s="925">
        <f>-CalcYear!C181</f>
        <v>0</v>
      </c>
      <c r="L12" s="925"/>
      <c r="M12" s="925"/>
      <c r="N12" s="696"/>
      <c r="O12" s="697"/>
      <c r="P12" s="924">
        <f>-CalcMonth!C131</f>
        <v>0</v>
      </c>
      <c r="Q12" s="924"/>
      <c r="R12" s="924"/>
      <c r="S12" s="694"/>
      <c r="T12" s="695"/>
      <c r="U12" s="925">
        <f>-CalcYear!C221</f>
        <v>0</v>
      </c>
      <c r="V12" s="925"/>
      <c r="W12" s="925"/>
      <c r="X12" s="696"/>
      <c r="Y12" s="697"/>
      <c r="Z12" s="877">
        <f>-CalcMonth!C171</f>
        <v>0</v>
      </c>
      <c r="AA12" s="877"/>
      <c r="AB12" s="877"/>
      <c r="AC12" s="694"/>
      <c r="AD12" s="695"/>
      <c r="AE12" s="925">
        <f>-CalcYear!C261</f>
        <v>0</v>
      </c>
      <c r="AF12" s="925"/>
      <c r="AG12" s="925"/>
      <c r="AH12" s="229"/>
      <c r="AI12" s="306">
        <f t="shared" si="1"/>
        <v>8</v>
      </c>
    </row>
    <row r="13" spans="1:37" x14ac:dyDescent="0.25">
      <c r="A13" s="238"/>
      <c r="B13" s="306">
        <f t="shared" si="0"/>
        <v>9</v>
      </c>
      <c r="C13" s="465"/>
      <c r="D13" s="328"/>
      <c r="E13" s="329"/>
      <c r="F13" s="698"/>
      <c r="G13" s="698"/>
      <c r="H13" s="699"/>
      <c r="I13" s="699"/>
      <c r="J13" s="699"/>
      <c r="K13" s="700"/>
      <c r="L13" s="701"/>
      <c r="M13" s="702"/>
      <c r="N13" s="699"/>
      <c r="O13" s="703"/>
      <c r="P13" s="704"/>
      <c r="Q13" s="705"/>
      <c r="R13" s="706"/>
      <c r="S13" s="699"/>
      <c r="T13" s="699"/>
      <c r="U13" s="700"/>
      <c r="V13" s="701"/>
      <c r="W13" s="702"/>
      <c r="X13" s="699"/>
      <c r="Y13" s="703"/>
      <c r="Z13" s="704"/>
      <c r="AA13" s="705"/>
      <c r="AB13" s="706"/>
      <c r="AC13" s="699"/>
      <c r="AD13" s="699"/>
      <c r="AE13" s="700"/>
      <c r="AF13" s="701"/>
      <c r="AG13" s="702"/>
      <c r="AH13" s="330"/>
      <c r="AI13" s="306">
        <f t="shared" si="1"/>
        <v>9</v>
      </c>
    </row>
    <row r="14" spans="1:37" x14ac:dyDescent="0.25">
      <c r="A14" s="331"/>
      <c r="B14" s="306">
        <f t="shared" si="0"/>
        <v>10</v>
      </c>
      <c r="C14" s="466" t="s">
        <v>202</v>
      </c>
      <c r="D14" s="332"/>
      <c r="E14" s="224"/>
      <c r="F14" s="921">
        <f>F11-F12</f>
        <v>0</v>
      </c>
      <c r="G14" s="921"/>
      <c r="H14" s="921"/>
      <c r="I14" s="674"/>
      <c r="J14" s="675"/>
      <c r="K14" s="922">
        <f>K11-K12</f>
        <v>0</v>
      </c>
      <c r="L14" s="922"/>
      <c r="M14" s="922"/>
      <c r="N14" s="676"/>
      <c r="O14" s="677"/>
      <c r="P14" s="921">
        <f>P11-P12</f>
        <v>0</v>
      </c>
      <c r="Q14" s="921"/>
      <c r="R14" s="921"/>
      <c r="S14" s="674"/>
      <c r="T14" s="675"/>
      <c r="U14" s="922">
        <f>U11-U12</f>
        <v>0</v>
      </c>
      <c r="V14" s="922"/>
      <c r="W14" s="922"/>
      <c r="X14" s="676"/>
      <c r="Y14" s="677"/>
      <c r="Z14" s="921">
        <f>Z11-Z12</f>
        <v>0</v>
      </c>
      <c r="AA14" s="921"/>
      <c r="AB14" s="921"/>
      <c r="AC14" s="674"/>
      <c r="AD14" s="675"/>
      <c r="AE14" s="922">
        <f>AE11-AE12</f>
        <v>0</v>
      </c>
      <c r="AF14" s="922"/>
      <c r="AG14" s="922"/>
      <c r="AH14" s="316"/>
      <c r="AI14" s="306">
        <f t="shared" si="1"/>
        <v>10</v>
      </c>
    </row>
    <row r="15" spans="1:37" x14ac:dyDescent="0.25">
      <c r="A15" s="238"/>
      <c r="B15" s="306">
        <f t="shared" si="0"/>
        <v>11</v>
      </c>
      <c r="C15" s="467" t="s">
        <v>110</v>
      </c>
      <c r="D15" s="332"/>
      <c r="E15" s="333"/>
      <c r="F15" s="707"/>
      <c r="G15" s="705"/>
      <c r="H15" s="706"/>
      <c r="I15" s="705"/>
      <c r="J15" s="705"/>
      <c r="K15" s="707"/>
      <c r="L15" s="708"/>
      <c r="M15" s="706"/>
      <c r="N15" s="698"/>
      <c r="O15" s="709"/>
      <c r="P15" s="710"/>
      <c r="Q15" s="698"/>
      <c r="R15" s="711"/>
      <c r="S15" s="705"/>
      <c r="T15" s="705"/>
      <c r="U15" s="707"/>
      <c r="V15" s="708"/>
      <c r="W15" s="706"/>
      <c r="X15" s="698"/>
      <c r="Y15" s="709"/>
      <c r="Z15" s="710"/>
      <c r="AA15" s="698"/>
      <c r="AB15" s="711"/>
      <c r="AC15" s="698"/>
      <c r="AD15" s="698"/>
      <c r="AE15" s="707"/>
      <c r="AF15" s="708"/>
      <c r="AG15" s="706"/>
      <c r="AH15" s="334"/>
      <c r="AI15" s="306">
        <f t="shared" si="1"/>
        <v>11</v>
      </c>
    </row>
    <row r="16" spans="1:37" x14ac:dyDescent="0.25">
      <c r="A16" s="238"/>
      <c r="B16" s="306">
        <f t="shared" si="0"/>
        <v>12</v>
      </c>
      <c r="C16" s="419" t="s">
        <v>111</v>
      </c>
      <c r="D16" s="227">
        <v>20</v>
      </c>
      <c r="E16" s="226"/>
      <c r="F16" s="877">
        <f>CalcMonth!C92</f>
        <v>0</v>
      </c>
      <c r="G16" s="877"/>
      <c r="H16" s="877"/>
      <c r="I16" s="632"/>
      <c r="J16" s="691"/>
      <c r="K16" s="925">
        <f>CalcYear!C182</f>
        <v>0</v>
      </c>
      <c r="L16" s="925"/>
      <c r="M16" s="925"/>
      <c r="N16" s="692"/>
      <c r="O16" s="693"/>
      <c r="P16" s="877">
        <f>CalcMonth!C132</f>
        <v>0</v>
      </c>
      <c r="Q16" s="877"/>
      <c r="R16" s="877"/>
      <c r="S16" s="632"/>
      <c r="T16" s="691"/>
      <c r="U16" s="925">
        <f>CalcYear!C222</f>
        <v>0</v>
      </c>
      <c r="V16" s="925"/>
      <c r="W16" s="925"/>
      <c r="X16" s="692"/>
      <c r="Y16" s="693"/>
      <c r="Z16" s="877">
        <f>CalcMonth!C172</f>
        <v>0</v>
      </c>
      <c r="AA16" s="877"/>
      <c r="AB16" s="877"/>
      <c r="AC16" s="632"/>
      <c r="AD16" s="691"/>
      <c r="AE16" s="925">
        <f>CalcYear!C262</f>
        <v>0</v>
      </c>
      <c r="AF16" s="925"/>
      <c r="AG16" s="925"/>
      <c r="AH16" s="327"/>
      <c r="AI16" s="306">
        <f t="shared" si="1"/>
        <v>12</v>
      </c>
    </row>
    <row r="17" spans="1:35" x14ac:dyDescent="0.25">
      <c r="A17" s="238"/>
      <c r="B17" s="306">
        <f t="shared" si="0"/>
        <v>13</v>
      </c>
      <c r="C17" s="468" t="s">
        <v>112</v>
      </c>
      <c r="D17" s="326">
        <v>21</v>
      </c>
      <c r="E17" s="226"/>
      <c r="F17" s="877">
        <f>CalcMonth!C93</f>
        <v>0</v>
      </c>
      <c r="G17" s="877"/>
      <c r="H17" s="877"/>
      <c r="I17" s="632"/>
      <c r="J17" s="691"/>
      <c r="K17" s="925">
        <f>CalcYear!C183</f>
        <v>0</v>
      </c>
      <c r="L17" s="925"/>
      <c r="M17" s="925"/>
      <c r="N17" s="692"/>
      <c r="O17" s="693"/>
      <c r="P17" s="877">
        <f>CalcMonth!C133</f>
        <v>0</v>
      </c>
      <c r="Q17" s="877"/>
      <c r="R17" s="877"/>
      <c r="S17" s="632"/>
      <c r="T17" s="691"/>
      <c r="U17" s="925">
        <f>CalcYear!C223</f>
        <v>0</v>
      </c>
      <c r="V17" s="925"/>
      <c r="W17" s="925"/>
      <c r="X17" s="692"/>
      <c r="Y17" s="693"/>
      <c r="Z17" s="877">
        <f>CalcMonth!C173</f>
        <v>0</v>
      </c>
      <c r="AA17" s="877"/>
      <c r="AB17" s="877"/>
      <c r="AC17" s="632"/>
      <c r="AD17" s="691"/>
      <c r="AE17" s="925">
        <f>CalcYear!C263</f>
        <v>0</v>
      </c>
      <c r="AF17" s="925"/>
      <c r="AG17" s="925"/>
      <c r="AH17" s="327"/>
      <c r="AI17" s="306">
        <f t="shared" si="1"/>
        <v>13</v>
      </c>
    </row>
    <row r="18" spans="1:35" x14ac:dyDescent="0.25">
      <c r="A18" s="238"/>
      <c r="B18" s="306">
        <f t="shared" si="0"/>
        <v>14</v>
      </c>
      <c r="C18" s="468" t="s">
        <v>113</v>
      </c>
      <c r="D18" s="227">
        <v>22</v>
      </c>
      <c r="E18" s="226"/>
      <c r="F18" s="877">
        <f>CalcMonth!C94</f>
        <v>0</v>
      </c>
      <c r="G18" s="877"/>
      <c r="H18" s="877"/>
      <c r="I18" s="632"/>
      <c r="J18" s="691"/>
      <c r="K18" s="925">
        <f>CalcYear!C184</f>
        <v>0</v>
      </c>
      <c r="L18" s="925"/>
      <c r="M18" s="925"/>
      <c r="N18" s="692"/>
      <c r="O18" s="693"/>
      <c r="P18" s="877">
        <f>CalcMonth!C134</f>
        <v>0</v>
      </c>
      <c r="Q18" s="877"/>
      <c r="R18" s="877"/>
      <c r="S18" s="632"/>
      <c r="T18" s="691"/>
      <c r="U18" s="925">
        <f>CalcYear!C224</f>
        <v>0</v>
      </c>
      <c r="V18" s="925"/>
      <c r="W18" s="925"/>
      <c r="X18" s="692"/>
      <c r="Y18" s="693"/>
      <c r="Z18" s="877">
        <f>CalcMonth!C174</f>
        <v>0</v>
      </c>
      <c r="AA18" s="877"/>
      <c r="AB18" s="877"/>
      <c r="AC18" s="632"/>
      <c r="AD18" s="691"/>
      <c r="AE18" s="925">
        <f>CalcYear!C264</f>
        <v>0</v>
      </c>
      <c r="AF18" s="925"/>
      <c r="AG18" s="925"/>
      <c r="AH18" s="327"/>
      <c r="AI18" s="306">
        <f t="shared" si="1"/>
        <v>14</v>
      </c>
    </row>
    <row r="19" spans="1:35" x14ac:dyDescent="0.25">
      <c r="A19" s="238"/>
      <c r="B19" s="306">
        <f t="shared" si="0"/>
        <v>15</v>
      </c>
      <c r="C19" s="419" t="s">
        <v>114</v>
      </c>
      <c r="D19" s="225">
        <v>23</v>
      </c>
      <c r="E19" s="226"/>
      <c r="F19" s="877">
        <f>CalcMonth!C95</f>
        <v>0</v>
      </c>
      <c r="G19" s="877"/>
      <c r="H19" s="877"/>
      <c r="I19" s="632"/>
      <c r="J19" s="691"/>
      <c r="K19" s="925">
        <f>CalcYear!C185</f>
        <v>0</v>
      </c>
      <c r="L19" s="925"/>
      <c r="M19" s="925"/>
      <c r="N19" s="692"/>
      <c r="O19" s="693"/>
      <c r="P19" s="877">
        <f>CalcMonth!C135</f>
        <v>0</v>
      </c>
      <c r="Q19" s="877"/>
      <c r="R19" s="877"/>
      <c r="S19" s="632"/>
      <c r="T19" s="691"/>
      <c r="U19" s="925">
        <f>CalcYear!C225</f>
        <v>0</v>
      </c>
      <c r="V19" s="925"/>
      <c r="W19" s="925"/>
      <c r="X19" s="692"/>
      <c r="Y19" s="693"/>
      <c r="Z19" s="877">
        <f>CalcMonth!C175</f>
        <v>0</v>
      </c>
      <c r="AA19" s="877"/>
      <c r="AB19" s="877"/>
      <c r="AC19" s="632"/>
      <c r="AD19" s="691"/>
      <c r="AE19" s="925">
        <f>CalcYear!C265</f>
        <v>0</v>
      </c>
      <c r="AF19" s="925"/>
      <c r="AG19" s="925"/>
      <c r="AH19" s="327"/>
      <c r="AI19" s="306">
        <f t="shared" si="1"/>
        <v>15</v>
      </c>
    </row>
    <row r="20" spans="1:35" x14ac:dyDescent="0.25">
      <c r="A20" s="238"/>
      <c r="B20" s="306">
        <f t="shared" si="0"/>
        <v>16</v>
      </c>
      <c r="C20" s="420" t="s">
        <v>115</v>
      </c>
      <c r="D20" s="227">
        <v>24</v>
      </c>
      <c r="E20" s="226"/>
      <c r="F20" s="877">
        <f>CalcMonth!C96</f>
        <v>0</v>
      </c>
      <c r="G20" s="877"/>
      <c r="H20" s="877"/>
      <c r="I20" s="632"/>
      <c r="J20" s="691"/>
      <c r="K20" s="925">
        <f>CalcYear!C186</f>
        <v>0</v>
      </c>
      <c r="L20" s="925"/>
      <c r="M20" s="925"/>
      <c r="N20" s="692"/>
      <c r="O20" s="693"/>
      <c r="P20" s="877">
        <f>CalcMonth!C136</f>
        <v>0</v>
      </c>
      <c r="Q20" s="877"/>
      <c r="R20" s="877"/>
      <c r="S20" s="632"/>
      <c r="T20" s="691"/>
      <c r="U20" s="925">
        <f>CalcYear!C226</f>
        <v>0</v>
      </c>
      <c r="V20" s="925"/>
      <c r="W20" s="925"/>
      <c r="X20" s="692"/>
      <c r="Y20" s="693"/>
      <c r="Z20" s="877">
        <f>CalcMonth!C176</f>
        <v>0</v>
      </c>
      <c r="AA20" s="877"/>
      <c r="AB20" s="877"/>
      <c r="AC20" s="632"/>
      <c r="AD20" s="691"/>
      <c r="AE20" s="925">
        <f>CalcYear!C266</f>
        <v>0</v>
      </c>
      <c r="AF20" s="925"/>
      <c r="AG20" s="925"/>
      <c r="AH20" s="327"/>
      <c r="AI20" s="306">
        <f t="shared" si="1"/>
        <v>16</v>
      </c>
    </row>
    <row r="21" spans="1:35" x14ac:dyDescent="0.25">
      <c r="A21" s="238"/>
      <c r="B21" s="306">
        <f t="shared" si="0"/>
        <v>17</v>
      </c>
      <c r="C21" s="420" t="s">
        <v>116</v>
      </c>
      <c r="D21" s="227">
        <v>25</v>
      </c>
      <c r="E21" s="226"/>
      <c r="F21" s="877">
        <f>CalcMonth!C97</f>
        <v>0</v>
      </c>
      <c r="G21" s="877"/>
      <c r="H21" s="877"/>
      <c r="I21" s="632"/>
      <c r="J21" s="691"/>
      <c r="K21" s="925">
        <f>CalcYear!C187</f>
        <v>0</v>
      </c>
      <c r="L21" s="925"/>
      <c r="M21" s="925"/>
      <c r="N21" s="692"/>
      <c r="O21" s="693"/>
      <c r="P21" s="877">
        <f>CalcMonth!C137</f>
        <v>0</v>
      </c>
      <c r="Q21" s="877"/>
      <c r="R21" s="877"/>
      <c r="S21" s="632"/>
      <c r="T21" s="691"/>
      <c r="U21" s="925">
        <f>CalcYear!C227</f>
        <v>0</v>
      </c>
      <c r="V21" s="925"/>
      <c r="W21" s="925"/>
      <c r="X21" s="692"/>
      <c r="Y21" s="693"/>
      <c r="Z21" s="877">
        <f>CalcMonth!C177</f>
        <v>0</v>
      </c>
      <c r="AA21" s="877"/>
      <c r="AB21" s="877"/>
      <c r="AC21" s="632"/>
      <c r="AD21" s="691"/>
      <c r="AE21" s="925">
        <f>CalcYear!C267</f>
        <v>0</v>
      </c>
      <c r="AF21" s="925"/>
      <c r="AG21" s="925"/>
      <c r="AH21" s="327"/>
      <c r="AI21" s="306">
        <f t="shared" si="1"/>
        <v>17</v>
      </c>
    </row>
    <row r="22" spans="1:35" x14ac:dyDescent="0.25">
      <c r="A22" s="238"/>
      <c r="B22" s="306">
        <f t="shared" si="0"/>
        <v>18</v>
      </c>
      <c r="C22" s="420" t="s">
        <v>117</v>
      </c>
      <c r="D22" s="227">
        <v>27</v>
      </c>
      <c r="E22" s="226"/>
      <c r="F22" s="877">
        <f>CalcMonth!C98</f>
        <v>0</v>
      </c>
      <c r="G22" s="877"/>
      <c r="H22" s="877"/>
      <c r="I22" s="632"/>
      <c r="J22" s="691"/>
      <c r="K22" s="925">
        <f>CalcYear!C188</f>
        <v>0</v>
      </c>
      <c r="L22" s="925"/>
      <c r="M22" s="925"/>
      <c r="N22" s="692"/>
      <c r="O22" s="693"/>
      <c r="P22" s="877">
        <f>CalcMonth!C138</f>
        <v>0</v>
      </c>
      <c r="Q22" s="877"/>
      <c r="R22" s="877"/>
      <c r="S22" s="632"/>
      <c r="T22" s="691"/>
      <c r="U22" s="925">
        <f>CalcYear!C228</f>
        <v>0</v>
      </c>
      <c r="V22" s="925"/>
      <c r="W22" s="925"/>
      <c r="X22" s="692"/>
      <c r="Y22" s="693"/>
      <c r="Z22" s="877">
        <f>CalcMonth!C178</f>
        <v>0</v>
      </c>
      <c r="AA22" s="877"/>
      <c r="AB22" s="877"/>
      <c r="AC22" s="632"/>
      <c r="AD22" s="691"/>
      <c r="AE22" s="925">
        <f>CalcYear!C268</f>
        <v>0</v>
      </c>
      <c r="AF22" s="925"/>
      <c r="AG22" s="925"/>
      <c r="AH22" s="327"/>
      <c r="AI22" s="306">
        <f t="shared" si="1"/>
        <v>18</v>
      </c>
    </row>
    <row r="23" spans="1:35" x14ac:dyDescent="0.25">
      <c r="A23" s="238"/>
      <c r="B23" s="306">
        <f t="shared" si="0"/>
        <v>19</v>
      </c>
      <c r="C23" s="420" t="s">
        <v>118</v>
      </c>
      <c r="D23" s="227">
        <v>29</v>
      </c>
      <c r="E23" s="226"/>
      <c r="F23" s="877">
        <f>CalcMonth!C99</f>
        <v>0</v>
      </c>
      <c r="G23" s="877"/>
      <c r="H23" s="877"/>
      <c r="I23" s="632"/>
      <c r="J23" s="691"/>
      <c r="K23" s="925">
        <f>CalcYear!C189</f>
        <v>0</v>
      </c>
      <c r="L23" s="925"/>
      <c r="M23" s="925"/>
      <c r="N23" s="692"/>
      <c r="O23" s="693"/>
      <c r="P23" s="877">
        <f>CalcMonth!C139</f>
        <v>0</v>
      </c>
      <c r="Q23" s="877"/>
      <c r="R23" s="877"/>
      <c r="S23" s="632"/>
      <c r="T23" s="691"/>
      <c r="U23" s="925">
        <f>CalcYear!C229</f>
        <v>0</v>
      </c>
      <c r="V23" s="925"/>
      <c r="W23" s="925"/>
      <c r="X23" s="692"/>
      <c r="Y23" s="693"/>
      <c r="Z23" s="877">
        <f>CalcMonth!C179</f>
        <v>0</v>
      </c>
      <c r="AA23" s="877"/>
      <c r="AB23" s="877"/>
      <c r="AC23" s="632"/>
      <c r="AD23" s="691"/>
      <c r="AE23" s="925">
        <f>CalcYear!C269</f>
        <v>0</v>
      </c>
      <c r="AF23" s="925"/>
      <c r="AG23" s="925"/>
      <c r="AH23" s="327"/>
      <c r="AI23" s="306">
        <f t="shared" si="1"/>
        <v>19</v>
      </c>
    </row>
    <row r="24" spans="1:35" x14ac:dyDescent="0.25">
      <c r="A24" s="238"/>
      <c r="B24" s="306">
        <f t="shared" si="0"/>
        <v>20</v>
      </c>
      <c r="C24" s="425" t="s">
        <v>119</v>
      </c>
      <c r="D24" s="332"/>
      <c r="E24" s="224"/>
      <c r="F24" s="921">
        <f>SUM(F16:H23)</f>
        <v>0</v>
      </c>
      <c r="G24" s="921"/>
      <c r="H24" s="921"/>
      <c r="I24" s="674"/>
      <c r="J24" s="675"/>
      <c r="K24" s="922">
        <f>SUM(K16:M23)</f>
        <v>0</v>
      </c>
      <c r="L24" s="922"/>
      <c r="M24" s="922"/>
      <c r="N24" s="676"/>
      <c r="O24" s="677"/>
      <c r="P24" s="921">
        <f>SUM(P16:R23)</f>
        <v>0</v>
      </c>
      <c r="Q24" s="921"/>
      <c r="R24" s="921"/>
      <c r="S24" s="674"/>
      <c r="T24" s="675"/>
      <c r="U24" s="922">
        <f>SUM(U16:W23)</f>
        <v>0</v>
      </c>
      <c r="V24" s="922"/>
      <c r="W24" s="922"/>
      <c r="X24" s="676"/>
      <c r="Y24" s="677"/>
      <c r="Z24" s="921">
        <f>SUM(Z16:AB23)</f>
        <v>0</v>
      </c>
      <c r="AA24" s="921"/>
      <c r="AB24" s="921"/>
      <c r="AC24" s="674"/>
      <c r="AD24" s="675"/>
      <c r="AE24" s="922">
        <f>SUM(AE16:AG23)</f>
        <v>0</v>
      </c>
      <c r="AF24" s="922"/>
      <c r="AG24" s="922"/>
      <c r="AH24" s="316"/>
      <c r="AI24" s="306">
        <f t="shared" si="1"/>
        <v>20</v>
      </c>
    </row>
    <row r="25" spans="1:35" x14ac:dyDescent="0.25">
      <c r="A25" s="238"/>
      <c r="B25" s="306">
        <f t="shared" si="0"/>
        <v>21</v>
      </c>
      <c r="C25" s="469" t="s">
        <v>120</v>
      </c>
      <c r="D25" s="332"/>
      <c r="E25" s="336"/>
      <c r="F25" s="707"/>
      <c r="G25" s="705"/>
      <c r="H25" s="706"/>
      <c r="I25" s="705"/>
      <c r="J25" s="705"/>
      <c r="K25" s="707"/>
      <c r="L25" s="708"/>
      <c r="M25" s="706"/>
      <c r="N25" s="698"/>
      <c r="O25" s="709"/>
      <c r="P25" s="710"/>
      <c r="Q25" s="698"/>
      <c r="R25" s="711"/>
      <c r="S25" s="705"/>
      <c r="T25" s="705"/>
      <c r="U25" s="707"/>
      <c r="V25" s="708"/>
      <c r="W25" s="706"/>
      <c r="X25" s="698"/>
      <c r="Y25" s="709"/>
      <c r="Z25" s="710"/>
      <c r="AA25" s="698"/>
      <c r="AB25" s="711"/>
      <c r="AC25" s="698"/>
      <c r="AD25" s="698"/>
      <c r="AE25" s="707"/>
      <c r="AF25" s="708"/>
      <c r="AG25" s="706"/>
      <c r="AH25" s="334"/>
      <c r="AI25" s="306">
        <f t="shared" si="1"/>
        <v>21</v>
      </c>
    </row>
    <row r="26" spans="1:35" x14ac:dyDescent="0.25">
      <c r="A26" s="238"/>
      <c r="B26" s="306">
        <f t="shared" si="0"/>
        <v>22</v>
      </c>
      <c r="C26" s="420" t="s">
        <v>121</v>
      </c>
      <c r="D26" s="227">
        <v>51</v>
      </c>
      <c r="E26" s="226"/>
      <c r="F26" s="877">
        <f>CalcMonth!C100</f>
        <v>0</v>
      </c>
      <c r="G26" s="877"/>
      <c r="H26" s="877"/>
      <c r="I26" s="632"/>
      <c r="J26" s="691"/>
      <c r="K26" s="925">
        <f>CalcYear!C190</f>
        <v>0</v>
      </c>
      <c r="L26" s="925"/>
      <c r="M26" s="925"/>
      <c r="N26" s="692"/>
      <c r="O26" s="693"/>
      <c r="P26" s="877">
        <f>CalcMonth!C140</f>
        <v>0</v>
      </c>
      <c r="Q26" s="877"/>
      <c r="R26" s="877"/>
      <c r="S26" s="632"/>
      <c r="T26" s="691"/>
      <c r="U26" s="925">
        <f>CalcYear!C230</f>
        <v>0</v>
      </c>
      <c r="V26" s="925"/>
      <c r="W26" s="925"/>
      <c r="X26" s="692"/>
      <c r="Y26" s="693"/>
      <c r="Z26" s="877">
        <f>CalcMonth!C180</f>
        <v>0</v>
      </c>
      <c r="AA26" s="877"/>
      <c r="AB26" s="877"/>
      <c r="AC26" s="632"/>
      <c r="AD26" s="691"/>
      <c r="AE26" s="925">
        <f>CalcYear!C270</f>
        <v>0</v>
      </c>
      <c r="AF26" s="925"/>
      <c r="AG26" s="925"/>
      <c r="AH26" s="327"/>
      <c r="AI26" s="306">
        <f t="shared" si="1"/>
        <v>22</v>
      </c>
    </row>
    <row r="27" spans="1:35" x14ac:dyDescent="0.25">
      <c r="A27" s="238"/>
      <c r="B27" s="306">
        <f t="shared" si="0"/>
        <v>23</v>
      </c>
      <c r="C27" s="420" t="s">
        <v>122</v>
      </c>
      <c r="D27" s="227">
        <v>53</v>
      </c>
      <c r="E27" s="226"/>
      <c r="F27" s="877">
        <f>CalcMonth!C101</f>
        <v>0</v>
      </c>
      <c r="G27" s="877"/>
      <c r="H27" s="877"/>
      <c r="I27" s="632"/>
      <c r="J27" s="691"/>
      <c r="K27" s="925">
        <f>CalcYear!C191</f>
        <v>0</v>
      </c>
      <c r="L27" s="925"/>
      <c r="M27" s="925"/>
      <c r="N27" s="692"/>
      <c r="O27" s="693"/>
      <c r="P27" s="877">
        <f>CalcMonth!C141</f>
        <v>0</v>
      </c>
      <c r="Q27" s="877"/>
      <c r="R27" s="877"/>
      <c r="S27" s="632"/>
      <c r="T27" s="691"/>
      <c r="U27" s="925">
        <f>CalcYear!C231</f>
        <v>0</v>
      </c>
      <c r="V27" s="925"/>
      <c r="W27" s="925"/>
      <c r="X27" s="692"/>
      <c r="Y27" s="693"/>
      <c r="Z27" s="877">
        <f>CalcMonth!C181</f>
        <v>0</v>
      </c>
      <c r="AA27" s="877"/>
      <c r="AB27" s="877"/>
      <c r="AC27" s="632"/>
      <c r="AD27" s="691"/>
      <c r="AE27" s="925">
        <f>CalcYear!C271</f>
        <v>0</v>
      </c>
      <c r="AF27" s="925"/>
      <c r="AG27" s="925"/>
      <c r="AH27" s="327"/>
      <c r="AI27" s="306">
        <f t="shared" si="1"/>
        <v>23</v>
      </c>
    </row>
    <row r="28" spans="1:35" x14ac:dyDescent="0.25">
      <c r="A28" s="238"/>
      <c r="B28" s="306">
        <f t="shared" si="0"/>
        <v>24</v>
      </c>
      <c r="C28" s="420" t="s">
        <v>123</v>
      </c>
      <c r="D28" s="227">
        <v>60</v>
      </c>
      <c r="E28" s="226"/>
      <c r="F28" s="877">
        <f>CalcMonth!C102</f>
        <v>0</v>
      </c>
      <c r="G28" s="877"/>
      <c r="H28" s="877"/>
      <c r="I28" s="632"/>
      <c r="J28" s="691"/>
      <c r="K28" s="925">
        <f>CalcYear!C192</f>
        <v>0</v>
      </c>
      <c r="L28" s="925"/>
      <c r="M28" s="925"/>
      <c r="N28" s="692"/>
      <c r="O28" s="693"/>
      <c r="P28" s="877">
        <f>CalcMonth!C142</f>
        <v>0</v>
      </c>
      <c r="Q28" s="877"/>
      <c r="R28" s="877"/>
      <c r="S28" s="632"/>
      <c r="T28" s="691"/>
      <c r="U28" s="925">
        <f>CalcYear!C232</f>
        <v>0</v>
      </c>
      <c r="V28" s="925"/>
      <c r="W28" s="925"/>
      <c r="X28" s="692"/>
      <c r="Y28" s="693"/>
      <c r="Z28" s="877">
        <f>CalcMonth!C182</f>
        <v>0</v>
      </c>
      <c r="AA28" s="877"/>
      <c r="AB28" s="877"/>
      <c r="AC28" s="632"/>
      <c r="AD28" s="691"/>
      <c r="AE28" s="925">
        <f>CalcYear!C272</f>
        <v>0</v>
      </c>
      <c r="AF28" s="925"/>
      <c r="AG28" s="925"/>
      <c r="AH28" s="327"/>
      <c r="AI28" s="306">
        <f t="shared" si="1"/>
        <v>24</v>
      </c>
    </row>
    <row r="29" spans="1:35" x14ac:dyDescent="0.25">
      <c r="A29" s="238"/>
      <c r="B29" s="306">
        <f t="shared" si="0"/>
        <v>25</v>
      </c>
      <c r="C29" s="420" t="s">
        <v>124</v>
      </c>
      <c r="D29" s="326">
        <v>61</v>
      </c>
      <c r="E29" s="226"/>
      <c r="F29" s="877">
        <f>CalcMonth!C103</f>
        <v>0</v>
      </c>
      <c r="G29" s="877"/>
      <c r="H29" s="877"/>
      <c r="I29" s="632"/>
      <c r="J29" s="691"/>
      <c r="K29" s="925">
        <f>CalcYear!C193</f>
        <v>0</v>
      </c>
      <c r="L29" s="925"/>
      <c r="M29" s="925"/>
      <c r="N29" s="692"/>
      <c r="O29" s="693"/>
      <c r="P29" s="877">
        <f>CalcMonth!C143</f>
        <v>0</v>
      </c>
      <c r="Q29" s="877"/>
      <c r="R29" s="877"/>
      <c r="S29" s="632"/>
      <c r="T29" s="691"/>
      <c r="U29" s="925">
        <f>CalcYear!C233</f>
        <v>0</v>
      </c>
      <c r="V29" s="925"/>
      <c r="W29" s="925"/>
      <c r="X29" s="692"/>
      <c r="Y29" s="693"/>
      <c r="Z29" s="877">
        <f>CalcMonth!C183</f>
        <v>0</v>
      </c>
      <c r="AA29" s="877"/>
      <c r="AB29" s="877"/>
      <c r="AC29" s="632"/>
      <c r="AD29" s="691"/>
      <c r="AE29" s="925">
        <f>CalcYear!C273</f>
        <v>0</v>
      </c>
      <c r="AF29" s="925"/>
      <c r="AG29" s="925"/>
      <c r="AH29" s="327"/>
      <c r="AI29" s="306">
        <f t="shared" si="1"/>
        <v>25</v>
      </c>
    </row>
    <row r="30" spans="1:35" x14ac:dyDescent="0.25">
      <c r="A30" s="238"/>
      <c r="B30" s="306">
        <f t="shared" si="0"/>
        <v>26</v>
      </c>
      <c r="C30" s="420" t="s">
        <v>125</v>
      </c>
      <c r="D30" s="326">
        <v>63</v>
      </c>
      <c r="E30" s="226"/>
      <c r="F30" s="877">
        <f>CalcMonth!C104</f>
        <v>0</v>
      </c>
      <c r="G30" s="877"/>
      <c r="H30" s="877"/>
      <c r="I30" s="632"/>
      <c r="J30" s="691"/>
      <c r="K30" s="925">
        <f>CalcYear!C194</f>
        <v>0</v>
      </c>
      <c r="L30" s="925"/>
      <c r="M30" s="925"/>
      <c r="N30" s="692"/>
      <c r="O30" s="693"/>
      <c r="P30" s="877">
        <f>CalcMonth!C144</f>
        <v>0</v>
      </c>
      <c r="Q30" s="877"/>
      <c r="R30" s="877"/>
      <c r="S30" s="632"/>
      <c r="T30" s="691"/>
      <c r="U30" s="925">
        <f>CalcYear!C234</f>
        <v>0</v>
      </c>
      <c r="V30" s="925"/>
      <c r="W30" s="925"/>
      <c r="X30" s="692"/>
      <c r="Y30" s="693"/>
      <c r="Z30" s="877">
        <f>CalcMonth!C184</f>
        <v>0</v>
      </c>
      <c r="AA30" s="877"/>
      <c r="AB30" s="877"/>
      <c r="AC30" s="632"/>
      <c r="AD30" s="691"/>
      <c r="AE30" s="925">
        <f>CalcYear!C274</f>
        <v>0</v>
      </c>
      <c r="AF30" s="925"/>
      <c r="AG30" s="925"/>
      <c r="AH30" s="327"/>
      <c r="AI30" s="306">
        <f t="shared" si="1"/>
        <v>26</v>
      </c>
    </row>
    <row r="31" spans="1:35" x14ac:dyDescent="0.25">
      <c r="A31" s="238"/>
      <c r="B31" s="306">
        <f t="shared" si="0"/>
        <v>27</v>
      </c>
      <c r="C31" s="420" t="s">
        <v>126</v>
      </c>
      <c r="D31" s="337">
        <v>67</v>
      </c>
      <c r="E31" s="226"/>
      <c r="F31" s="877">
        <f>CalcMonth!C105</f>
        <v>0</v>
      </c>
      <c r="G31" s="877"/>
      <c r="H31" s="877"/>
      <c r="I31" s="632"/>
      <c r="J31" s="691"/>
      <c r="K31" s="925">
        <f>CalcYear!C195</f>
        <v>0</v>
      </c>
      <c r="L31" s="925"/>
      <c r="M31" s="925"/>
      <c r="N31" s="692"/>
      <c r="O31" s="693"/>
      <c r="P31" s="877">
        <f>CalcMonth!C145</f>
        <v>0</v>
      </c>
      <c r="Q31" s="877"/>
      <c r="R31" s="877"/>
      <c r="S31" s="632"/>
      <c r="T31" s="691"/>
      <c r="U31" s="925">
        <f>CalcYear!C235</f>
        <v>0</v>
      </c>
      <c r="V31" s="925"/>
      <c r="W31" s="925"/>
      <c r="X31" s="692"/>
      <c r="Y31" s="693"/>
      <c r="Z31" s="877">
        <f>CalcMonth!C185</f>
        <v>0</v>
      </c>
      <c r="AA31" s="877"/>
      <c r="AB31" s="877"/>
      <c r="AC31" s="632"/>
      <c r="AD31" s="691"/>
      <c r="AE31" s="925">
        <f>CalcYear!C275</f>
        <v>0</v>
      </c>
      <c r="AF31" s="925"/>
      <c r="AG31" s="925"/>
      <c r="AH31" s="327"/>
      <c r="AI31" s="306">
        <f t="shared" si="1"/>
        <v>27</v>
      </c>
    </row>
    <row r="32" spans="1:35" x14ac:dyDescent="0.25">
      <c r="A32" s="238"/>
      <c r="B32" s="306">
        <f t="shared" si="0"/>
        <v>28</v>
      </c>
      <c r="C32" s="419" t="s">
        <v>127</v>
      </c>
      <c r="D32" s="227">
        <v>68</v>
      </c>
      <c r="E32" s="226"/>
      <c r="F32" s="877">
        <f>CalcMonth!C106</f>
        <v>0</v>
      </c>
      <c r="G32" s="877"/>
      <c r="H32" s="877"/>
      <c r="I32" s="632"/>
      <c r="J32" s="691"/>
      <c r="K32" s="925">
        <f>CalcYear!C196</f>
        <v>0</v>
      </c>
      <c r="L32" s="925"/>
      <c r="M32" s="925"/>
      <c r="N32" s="692"/>
      <c r="O32" s="693"/>
      <c r="P32" s="877">
        <f>CalcMonth!C146</f>
        <v>0</v>
      </c>
      <c r="Q32" s="877"/>
      <c r="R32" s="877"/>
      <c r="S32" s="632"/>
      <c r="T32" s="691"/>
      <c r="U32" s="925">
        <f>CalcYear!C236</f>
        <v>0</v>
      </c>
      <c r="V32" s="925"/>
      <c r="W32" s="925"/>
      <c r="X32" s="692"/>
      <c r="Y32" s="693"/>
      <c r="Z32" s="877">
        <f>CalcMonth!C186</f>
        <v>0</v>
      </c>
      <c r="AA32" s="877"/>
      <c r="AB32" s="877"/>
      <c r="AC32" s="632"/>
      <c r="AD32" s="691"/>
      <c r="AE32" s="925">
        <f>CalcYear!C276</f>
        <v>0</v>
      </c>
      <c r="AF32" s="925"/>
      <c r="AG32" s="925"/>
      <c r="AH32" s="327"/>
      <c r="AI32" s="306">
        <f t="shared" si="1"/>
        <v>28</v>
      </c>
    </row>
    <row r="33" spans="1:35" x14ac:dyDescent="0.25">
      <c r="A33" s="238"/>
      <c r="B33" s="306">
        <f t="shared" si="0"/>
        <v>29</v>
      </c>
      <c r="C33" s="420" t="s">
        <v>128</v>
      </c>
      <c r="D33" s="227">
        <v>69</v>
      </c>
      <c r="E33" s="226"/>
      <c r="F33" s="877">
        <f>CalcMonth!C107</f>
        <v>0</v>
      </c>
      <c r="G33" s="877"/>
      <c r="H33" s="877"/>
      <c r="I33" s="632"/>
      <c r="J33" s="691"/>
      <c r="K33" s="925">
        <f>CalcYear!C197</f>
        <v>0</v>
      </c>
      <c r="L33" s="925"/>
      <c r="M33" s="925"/>
      <c r="N33" s="692"/>
      <c r="O33" s="693"/>
      <c r="P33" s="877">
        <f>CalcMonth!C147</f>
        <v>0</v>
      </c>
      <c r="Q33" s="877"/>
      <c r="R33" s="877"/>
      <c r="S33" s="632"/>
      <c r="T33" s="691"/>
      <c r="U33" s="925">
        <f>CalcYear!C237</f>
        <v>0</v>
      </c>
      <c r="V33" s="925"/>
      <c r="W33" s="925"/>
      <c r="X33" s="692"/>
      <c r="Y33" s="693"/>
      <c r="Z33" s="877">
        <f>CalcMonth!C187</f>
        <v>0</v>
      </c>
      <c r="AA33" s="877"/>
      <c r="AB33" s="877"/>
      <c r="AC33" s="632"/>
      <c r="AD33" s="691"/>
      <c r="AE33" s="925">
        <f>CalcYear!C277</f>
        <v>0</v>
      </c>
      <c r="AF33" s="925"/>
      <c r="AG33" s="925"/>
      <c r="AH33" s="327"/>
      <c r="AI33" s="306">
        <f t="shared" si="1"/>
        <v>29</v>
      </c>
    </row>
    <row r="34" spans="1:35" x14ac:dyDescent="0.25">
      <c r="A34" s="238"/>
      <c r="B34" s="306">
        <f t="shared" si="0"/>
        <v>30</v>
      </c>
      <c r="C34" s="420" t="s">
        <v>129</v>
      </c>
      <c r="D34" s="227">
        <v>70</v>
      </c>
      <c r="E34" s="226"/>
      <c r="F34" s="877">
        <f>CalcMonth!C108</f>
        <v>0</v>
      </c>
      <c r="G34" s="877"/>
      <c r="H34" s="877"/>
      <c r="I34" s="632"/>
      <c r="J34" s="691"/>
      <c r="K34" s="925">
        <f>CalcYear!C198</f>
        <v>0</v>
      </c>
      <c r="L34" s="925"/>
      <c r="M34" s="925"/>
      <c r="N34" s="692"/>
      <c r="O34" s="693"/>
      <c r="P34" s="877">
        <f>CalcMonth!C148</f>
        <v>0</v>
      </c>
      <c r="Q34" s="877"/>
      <c r="R34" s="877"/>
      <c r="S34" s="632"/>
      <c r="T34" s="691"/>
      <c r="U34" s="925">
        <f>CalcYear!C238</f>
        <v>0</v>
      </c>
      <c r="V34" s="925"/>
      <c r="W34" s="925"/>
      <c r="X34" s="692"/>
      <c r="Y34" s="693"/>
      <c r="Z34" s="877">
        <f>CalcMonth!C188</f>
        <v>0</v>
      </c>
      <c r="AA34" s="877"/>
      <c r="AB34" s="877"/>
      <c r="AC34" s="632"/>
      <c r="AD34" s="691"/>
      <c r="AE34" s="925">
        <f>CalcYear!C278</f>
        <v>0</v>
      </c>
      <c r="AF34" s="925"/>
      <c r="AG34" s="925"/>
      <c r="AH34" s="327"/>
      <c r="AI34" s="306">
        <f t="shared" si="1"/>
        <v>30</v>
      </c>
    </row>
    <row r="35" spans="1:35" x14ac:dyDescent="0.25">
      <c r="A35" s="238"/>
      <c r="B35" s="306">
        <f t="shared" si="0"/>
        <v>31</v>
      </c>
      <c r="C35" s="420" t="s">
        <v>130</v>
      </c>
      <c r="D35" s="227">
        <v>71</v>
      </c>
      <c r="E35" s="226"/>
      <c r="F35" s="877">
        <f>CalcMonth!C109</f>
        <v>0</v>
      </c>
      <c r="G35" s="877"/>
      <c r="H35" s="877"/>
      <c r="I35" s="632"/>
      <c r="J35" s="691"/>
      <c r="K35" s="925">
        <f>CalcYear!C199</f>
        <v>0</v>
      </c>
      <c r="L35" s="925"/>
      <c r="M35" s="925"/>
      <c r="N35" s="692"/>
      <c r="O35" s="693"/>
      <c r="P35" s="877">
        <f>CalcMonth!C149</f>
        <v>0</v>
      </c>
      <c r="Q35" s="877"/>
      <c r="R35" s="877"/>
      <c r="S35" s="632"/>
      <c r="T35" s="691"/>
      <c r="U35" s="925">
        <f>CalcYear!C239</f>
        <v>0</v>
      </c>
      <c r="V35" s="925"/>
      <c r="W35" s="925"/>
      <c r="X35" s="692"/>
      <c r="Y35" s="693"/>
      <c r="Z35" s="877">
        <f>CalcMonth!C189</f>
        <v>0</v>
      </c>
      <c r="AA35" s="877"/>
      <c r="AB35" s="877"/>
      <c r="AC35" s="632"/>
      <c r="AD35" s="691"/>
      <c r="AE35" s="925">
        <f>CalcYear!C279</f>
        <v>0</v>
      </c>
      <c r="AF35" s="925"/>
      <c r="AG35" s="925"/>
      <c r="AH35" s="327"/>
      <c r="AI35" s="306">
        <f t="shared" si="1"/>
        <v>31</v>
      </c>
    </row>
    <row r="36" spans="1:35" x14ac:dyDescent="0.25">
      <c r="A36" s="238"/>
      <c r="B36" s="306">
        <f t="shared" si="0"/>
        <v>32</v>
      </c>
      <c r="C36" s="420" t="s">
        <v>131</v>
      </c>
      <c r="D36" s="227">
        <v>72</v>
      </c>
      <c r="E36" s="226"/>
      <c r="F36" s="877">
        <f>CalcMonth!C110</f>
        <v>0</v>
      </c>
      <c r="G36" s="877"/>
      <c r="H36" s="877"/>
      <c r="I36" s="632"/>
      <c r="J36" s="691"/>
      <c r="K36" s="925">
        <f>CalcYear!C200</f>
        <v>0</v>
      </c>
      <c r="L36" s="925"/>
      <c r="M36" s="925"/>
      <c r="N36" s="692"/>
      <c r="O36" s="693"/>
      <c r="P36" s="877">
        <f>CalcMonth!C150</f>
        <v>0</v>
      </c>
      <c r="Q36" s="877"/>
      <c r="R36" s="877"/>
      <c r="S36" s="632"/>
      <c r="T36" s="691"/>
      <c r="U36" s="925">
        <f>CalcYear!C240</f>
        <v>0</v>
      </c>
      <c r="V36" s="925"/>
      <c r="W36" s="925"/>
      <c r="X36" s="692"/>
      <c r="Y36" s="693"/>
      <c r="Z36" s="877">
        <f>CalcMonth!C190</f>
        <v>0</v>
      </c>
      <c r="AA36" s="877"/>
      <c r="AB36" s="877"/>
      <c r="AC36" s="632"/>
      <c r="AD36" s="691"/>
      <c r="AE36" s="925">
        <f>CalcYear!C280</f>
        <v>0</v>
      </c>
      <c r="AF36" s="925"/>
      <c r="AG36" s="925"/>
      <c r="AH36" s="327"/>
      <c r="AI36" s="306">
        <f t="shared" si="1"/>
        <v>32</v>
      </c>
    </row>
    <row r="37" spans="1:35" x14ac:dyDescent="0.25">
      <c r="A37" s="238"/>
      <c r="B37" s="306">
        <f t="shared" si="0"/>
        <v>33</v>
      </c>
      <c r="C37" s="420" t="s">
        <v>132</v>
      </c>
      <c r="D37" s="227">
        <v>74</v>
      </c>
      <c r="E37" s="226"/>
      <c r="F37" s="877">
        <f>CalcMonth!C111</f>
        <v>0</v>
      </c>
      <c r="G37" s="877"/>
      <c r="H37" s="877"/>
      <c r="I37" s="632"/>
      <c r="J37" s="691"/>
      <c r="K37" s="925">
        <f>CalcYear!C201</f>
        <v>0</v>
      </c>
      <c r="L37" s="925"/>
      <c r="M37" s="925"/>
      <c r="N37" s="692"/>
      <c r="O37" s="693"/>
      <c r="P37" s="877">
        <f>CalcMonth!C151</f>
        <v>0</v>
      </c>
      <c r="Q37" s="877"/>
      <c r="R37" s="877"/>
      <c r="S37" s="632"/>
      <c r="T37" s="691"/>
      <c r="U37" s="925">
        <f>CalcYear!C241</f>
        <v>0</v>
      </c>
      <c r="V37" s="925"/>
      <c r="W37" s="925"/>
      <c r="X37" s="692"/>
      <c r="Y37" s="693"/>
      <c r="Z37" s="877">
        <f>CalcMonth!C191</f>
        <v>0</v>
      </c>
      <c r="AA37" s="877"/>
      <c r="AB37" s="877"/>
      <c r="AC37" s="632"/>
      <c r="AD37" s="691"/>
      <c r="AE37" s="925">
        <f>CalcYear!C281</f>
        <v>0</v>
      </c>
      <c r="AF37" s="925"/>
      <c r="AG37" s="925"/>
      <c r="AH37" s="327"/>
      <c r="AI37" s="306">
        <f t="shared" si="1"/>
        <v>33</v>
      </c>
    </row>
    <row r="38" spans="1:35" x14ac:dyDescent="0.25">
      <c r="A38" s="238"/>
      <c r="B38" s="306">
        <f t="shared" si="0"/>
        <v>34</v>
      </c>
      <c r="C38" s="420" t="s">
        <v>133</v>
      </c>
      <c r="D38" s="227">
        <v>75</v>
      </c>
      <c r="E38" s="226"/>
      <c r="F38" s="877">
        <f>CalcMonth!C112</f>
        <v>0</v>
      </c>
      <c r="G38" s="877"/>
      <c r="H38" s="877"/>
      <c r="I38" s="632"/>
      <c r="J38" s="691"/>
      <c r="K38" s="925">
        <f>CalcYear!C202</f>
        <v>0</v>
      </c>
      <c r="L38" s="925"/>
      <c r="M38" s="925"/>
      <c r="N38" s="692"/>
      <c r="O38" s="693"/>
      <c r="P38" s="877">
        <f>CalcMonth!C152</f>
        <v>0</v>
      </c>
      <c r="Q38" s="877"/>
      <c r="R38" s="877"/>
      <c r="S38" s="632"/>
      <c r="T38" s="691"/>
      <c r="U38" s="925">
        <f>CalcYear!C242</f>
        <v>0</v>
      </c>
      <c r="V38" s="925"/>
      <c r="W38" s="925"/>
      <c r="X38" s="692"/>
      <c r="Y38" s="693"/>
      <c r="Z38" s="877">
        <f>CalcMonth!C192</f>
        <v>0</v>
      </c>
      <c r="AA38" s="877"/>
      <c r="AB38" s="877"/>
      <c r="AC38" s="632"/>
      <c r="AD38" s="691"/>
      <c r="AE38" s="925">
        <f>CalcYear!C282</f>
        <v>0</v>
      </c>
      <c r="AF38" s="925"/>
      <c r="AG38" s="925"/>
      <c r="AH38" s="327"/>
      <c r="AI38" s="306">
        <f t="shared" si="1"/>
        <v>34</v>
      </c>
    </row>
    <row r="39" spans="1:35" x14ac:dyDescent="0.25">
      <c r="A39" s="238"/>
      <c r="B39" s="306">
        <f t="shared" si="0"/>
        <v>35</v>
      </c>
      <c r="C39" s="420" t="s">
        <v>134</v>
      </c>
      <c r="D39" s="227">
        <v>76</v>
      </c>
      <c r="E39" s="226"/>
      <c r="F39" s="877">
        <f>CalcMonth!C113</f>
        <v>0</v>
      </c>
      <c r="G39" s="877"/>
      <c r="H39" s="877"/>
      <c r="I39" s="632"/>
      <c r="J39" s="691"/>
      <c r="K39" s="925">
        <f>CalcYear!C203</f>
        <v>0</v>
      </c>
      <c r="L39" s="925"/>
      <c r="M39" s="925"/>
      <c r="N39" s="692"/>
      <c r="O39" s="693"/>
      <c r="P39" s="877">
        <f>CalcMonth!C153</f>
        <v>0</v>
      </c>
      <c r="Q39" s="877"/>
      <c r="R39" s="877"/>
      <c r="S39" s="632"/>
      <c r="T39" s="691"/>
      <c r="U39" s="925">
        <f>CalcYear!C243</f>
        <v>0</v>
      </c>
      <c r="V39" s="925"/>
      <c r="W39" s="925"/>
      <c r="X39" s="692"/>
      <c r="Y39" s="693"/>
      <c r="Z39" s="877">
        <f>CalcMonth!C193</f>
        <v>0</v>
      </c>
      <c r="AA39" s="877"/>
      <c r="AB39" s="877"/>
      <c r="AC39" s="632"/>
      <c r="AD39" s="691"/>
      <c r="AE39" s="925">
        <f>CalcYear!C283</f>
        <v>0</v>
      </c>
      <c r="AF39" s="925"/>
      <c r="AG39" s="925"/>
      <c r="AH39" s="327"/>
      <c r="AI39" s="306">
        <f t="shared" si="1"/>
        <v>35</v>
      </c>
    </row>
    <row r="40" spans="1:35" x14ac:dyDescent="0.25">
      <c r="A40" s="238"/>
      <c r="B40" s="306">
        <f t="shared" si="0"/>
        <v>36</v>
      </c>
      <c r="C40" s="420" t="s">
        <v>135</v>
      </c>
      <c r="D40" s="227">
        <v>77</v>
      </c>
      <c r="E40" s="226"/>
      <c r="F40" s="877">
        <f>CalcMonth!C114</f>
        <v>0</v>
      </c>
      <c r="G40" s="877"/>
      <c r="H40" s="877"/>
      <c r="I40" s="632"/>
      <c r="J40" s="691"/>
      <c r="K40" s="925">
        <f>CalcYear!C204</f>
        <v>0</v>
      </c>
      <c r="L40" s="925"/>
      <c r="M40" s="925"/>
      <c r="N40" s="692"/>
      <c r="O40" s="693"/>
      <c r="P40" s="877">
        <f>CalcMonth!C154</f>
        <v>0</v>
      </c>
      <c r="Q40" s="877"/>
      <c r="R40" s="877"/>
      <c r="S40" s="632"/>
      <c r="T40" s="691"/>
      <c r="U40" s="925">
        <f>CalcYear!C244</f>
        <v>0</v>
      </c>
      <c r="V40" s="925"/>
      <c r="W40" s="925"/>
      <c r="X40" s="692"/>
      <c r="Y40" s="693"/>
      <c r="Z40" s="877">
        <f>CalcMonth!C194</f>
        <v>0</v>
      </c>
      <c r="AA40" s="877"/>
      <c r="AB40" s="877"/>
      <c r="AC40" s="632"/>
      <c r="AD40" s="691"/>
      <c r="AE40" s="925">
        <f>CalcYear!C284</f>
        <v>0</v>
      </c>
      <c r="AF40" s="925"/>
      <c r="AG40" s="925"/>
      <c r="AH40" s="327"/>
      <c r="AI40" s="306">
        <f t="shared" si="1"/>
        <v>36</v>
      </c>
    </row>
    <row r="41" spans="1:35" x14ac:dyDescent="0.25">
      <c r="A41" s="238"/>
      <c r="B41" s="306">
        <f t="shared" si="0"/>
        <v>37</v>
      </c>
      <c r="C41" s="420" t="s">
        <v>136</v>
      </c>
      <c r="D41" s="227">
        <v>78</v>
      </c>
      <c r="E41" s="226"/>
      <c r="F41" s="877">
        <f>CalcMonth!C115</f>
        <v>0</v>
      </c>
      <c r="G41" s="877"/>
      <c r="H41" s="877"/>
      <c r="I41" s="632"/>
      <c r="J41" s="691"/>
      <c r="K41" s="925">
        <f>CalcYear!C205</f>
        <v>0</v>
      </c>
      <c r="L41" s="925"/>
      <c r="M41" s="925"/>
      <c r="N41" s="692"/>
      <c r="O41" s="693"/>
      <c r="P41" s="877">
        <f>CalcMonth!C155</f>
        <v>0</v>
      </c>
      <c r="Q41" s="877"/>
      <c r="R41" s="877"/>
      <c r="S41" s="632"/>
      <c r="T41" s="691"/>
      <c r="U41" s="925">
        <f>CalcYear!C245</f>
        <v>0</v>
      </c>
      <c r="V41" s="925"/>
      <c r="W41" s="925"/>
      <c r="X41" s="692"/>
      <c r="Y41" s="693"/>
      <c r="Z41" s="877">
        <f>CalcMonth!C195</f>
        <v>0</v>
      </c>
      <c r="AA41" s="877"/>
      <c r="AB41" s="877"/>
      <c r="AC41" s="632"/>
      <c r="AD41" s="691"/>
      <c r="AE41" s="925">
        <f>CalcYear!C285</f>
        <v>0</v>
      </c>
      <c r="AF41" s="925"/>
      <c r="AG41" s="925"/>
      <c r="AH41" s="327"/>
      <c r="AI41" s="306">
        <f t="shared" si="1"/>
        <v>37</v>
      </c>
    </row>
    <row r="42" spans="1:35" x14ac:dyDescent="0.25">
      <c r="A42" s="238"/>
      <c r="B42" s="306">
        <f t="shared" si="0"/>
        <v>38</v>
      </c>
      <c r="C42" s="420" t="s">
        <v>137</v>
      </c>
      <c r="D42" s="326">
        <v>79</v>
      </c>
      <c r="E42" s="226"/>
      <c r="F42" s="877">
        <f>CalcMonth!C116</f>
        <v>0</v>
      </c>
      <c r="G42" s="877"/>
      <c r="H42" s="877"/>
      <c r="I42" s="632"/>
      <c r="J42" s="691"/>
      <c r="K42" s="925">
        <f>CalcYear!C206</f>
        <v>0</v>
      </c>
      <c r="L42" s="925"/>
      <c r="M42" s="925"/>
      <c r="N42" s="692"/>
      <c r="O42" s="693"/>
      <c r="P42" s="877">
        <f>CalcMonth!C156</f>
        <v>0</v>
      </c>
      <c r="Q42" s="877"/>
      <c r="R42" s="877"/>
      <c r="S42" s="632"/>
      <c r="T42" s="691"/>
      <c r="U42" s="925">
        <f>CalcYear!C246</f>
        <v>0</v>
      </c>
      <c r="V42" s="925"/>
      <c r="W42" s="925"/>
      <c r="X42" s="692"/>
      <c r="Y42" s="693"/>
      <c r="Z42" s="877">
        <f>CalcMonth!C196</f>
        <v>0</v>
      </c>
      <c r="AA42" s="877"/>
      <c r="AB42" s="877"/>
      <c r="AC42" s="632"/>
      <c r="AD42" s="691"/>
      <c r="AE42" s="925">
        <f>CalcYear!C286</f>
        <v>0</v>
      </c>
      <c r="AF42" s="925"/>
      <c r="AG42" s="925"/>
      <c r="AH42" s="327"/>
      <c r="AI42" s="306">
        <f t="shared" si="1"/>
        <v>38</v>
      </c>
    </row>
    <row r="43" spans="1:35" x14ac:dyDescent="0.25">
      <c r="A43" s="238"/>
      <c r="B43" s="306">
        <f t="shared" si="0"/>
        <v>39</v>
      </c>
      <c r="C43" s="425" t="s">
        <v>138</v>
      </c>
      <c r="D43" s="332"/>
      <c r="E43" s="224"/>
      <c r="F43" s="921">
        <f>SUM(F26:H42)</f>
        <v>0</v>
      </c>
      <c r="G43" s="921"/>
      <c r="H43" s="921"/>
      <c r="I43" s="674"/>
      <c r="J43" s="675"/>
      <c r="K43" s="922">
        <f>SUM(K26:M42)</f>
        <v>0</v>
      </c>
      <c r="L43" s="922"/>
      <c r="M43" s="922"/>
      <c r="N43" s="676"/>
      <c r="O43" s="677"/>
      <c r="P43" s="921">
        <f>SUM(P26:R42)</f>
        <v>0</v>
      </c>
      <c r="Q43" s="921"/>
      <c r="R43" s="921"/>
      <c r="S43" s="674"/>
      <c r="T43" s="675"/>
      <c r="U43" s="922">
        <f>SUM(U26:W42)</f>
        <v>0</v>
      </c>
      <c r="V43" s="922"/>
      <c r="W43" s="922"/>
      <c r="X43" s="676"/>
      <c r="Y43" s="677"/>
      <c r="Z43" s="921">
        <f>SUM(Z26:AB42)</f>
        <v>0</v>
      </c>
      <c r="AA43" s="921"/>
      <c r="AB43" s="921"/>
      <c r="AC43" s="674"/>
      <c r="AD43" s="675"/>
      <c r="AE43" s="922">
        <f>SUM(AE26:AG42)</f>
        <v>0</v>
      </c>
      <c r="AF43" s="922"/>
      <c r="AG43" s="922"/>
      <c r="AH43" s="316"/>
      <c r="AI43" s="306">
        <f t="shared" si="1"/>
        <v>39</v>
      </c>
    </row>
    <row r="44" spans="1:35" x14ac:dyDescent="0.25">
      <c r="A44" s="238"/>
      <c r="B44" s="306">
        <f t="shared" si="0"/>
        <v>40</v>
      </c>
      <c r="C44" s="469" t="s">
        <v>203</v>
      </c>
      <c r="D44" s="332"/>
      <c r="E44" s="336"/>
      <c r="F44" s="707"/>
      <c r="G44" s="705"/>
      <c r="H44" s="706"/>
      <c r="I44" s="705"/>
      <c r="J44" s="705"/>
      <c r="K44" s="707"/>
      <c r="L44" s="708"/>
      <c r="M44" s="706"/>
      <c r="N44" s="705"/>
      <c r="O44" s="712"/>
      <c r="P44" s="713"/>
      <c r="Q44" s="705"/>
      <c r="R44" s="706"/>
      <c r="S44" s="705"/>
      <c r="T44" s="705"/>
      <c r="U44" s="707"/>
      <c r="V44" s="705"/>
      <c r="W44" s="708"/>
      <c r="X44" s="705"/>
      <c r="Y44" s="712"/>
      <c r="Z44" s="713"/>
      <c r="AA44" s="705"/>
      <c r="AB44" s="706"/>
      <c r="AC44" s="705"/>
      <c r="AD44" s="705"/>
      <c r="AE44" s="707"/>
      <c r="AF44" s="705"/>
      <c r="AG44" s="708"/>
      <c r="AH44" s="338"/>
      <c r="AI44" s="306">
        <f t="shared" si="1"/>
        <v>40</v>
      </c>
    </row>
    <row r="45" spans="1:35" x14ac:dyDescent="0.25">
      <c r="A45" s="238"/>
      <c r="B45" s="306">
        <f t="shared" si="0"/>
        <v>41</v>
      </c>
      <c r="C45" s="425" t="s">
        <v>140</v>
      </c>
      <c r="D45" s="332"/>
      <c r="E45" s="336"/>
      <c r="F45" s="707"/>
      <c r="G45" s="705"/>
      <c r="H45" s="706"/>
      <c r="I45" s="705"/>
      <c r="J45" s="705"/>
      <c r="K45" s="707"/>
      <c r="L45" s="701"/>
      <c r="M45" s="706"/>
      <c r="N45" s="698"/>
      <c r="O45" s="709"/>
      <c r="P45" s="710"/>
      <c r="Q45" s="698"/>
      <c r="R45" s="711"/>
      <c r="S45" s="705"/>
      <c r="T45" s="705"/>
      <c r="U45" s="700"/>
      <c r="V45" s="698"/>
      <c r="W45" s="701"/>
      <c r="X45" s="698"/>
      <c r="Y45" s="709"/>
      <c r="Z45" s="710"/>
      <c r="AA45" s="698"/>
      <c r="AB45" s="711"/>
      <c r="AC45" s="698"/>
      <c r="AD45" s="698"/>
      <c r="AE45" s="700"/>
      <c r="AF45" s="698"/>
      <c r="AG45" s="701"/>
      <c r="AH45" s="334"/>
      <c r="AI45" s="306">
        <f t="shared" si="1"/>
        <v>41</v>
      </c>
    </row>
    <row r="46" spans="1:35" x14ac:dyDescent="0.25">
      <c r="A46" s="238"/>
      <c r="B46" s="306">
        <f t="shared" si="0"/>
        <v>42</v>
      </c>
      <c r="C46" s="420" t="s">
        <v>141</v>
      </c>
      <c r="D46" s="227">
        <v>80</v>
      </c>
      <c r="E46" s="226"/>
      <c r="F46" s="877">
        <f>CalcMonth!C117</f>
        <v>0</v>
      </c>
      <c r="G46" s="877"/>
      <c r="H46" s="877"/>
      <c r="I46" s="632"/>
      <c r="J46" s="691"/>
      <c r="K46" s="925">
        <f>CalcYear!C207</f>
        <v>0</v>
      </c>
      <c r="L46" s="925"/>
      <c r="M46" s="925"/>
      <c r="N46" s="692"/>
      <c r="O46" s="693"/>
      <c r="P46" s="877">
        <f>CalcMonth!C157</f>
        <v>0</v>
      </c>
      <c r="Q46" s="877"/>
      <c r="R46" s="877"/>
      <c r="S46" s="632"/>
      <c r="T46" s="691"/>
      <c r="U46" s="925">
        <f>CalcYear!C247</f>
        <v>0</v>
      </c>
      <c r="V46" s="925"/>
      <c r="W46" s="925"/>
      <c r="X46" s="692"/>
      <c r="Y46" s="693"/>
      <c r="Z46" s="877">
        <f>CalcMonth!C197</f>
        <v>0</v>
      </c>
      <c r="AA46" s="877"/>
      <c r="AB46" s="877"/>
      <c r="AC46" s="632"/>
      <c r="AD46" s="691"/>
      <c r="AE46" s="925">
        <f>CalcYear!C287</f>
        <v>0</v>
      </c>
      <c r="AF46" s="925"/>
      <c r="AG46" s="925"/>
      <c r="AH46" s="327"/>
      <c r="AI46" s="306">
        <f t="shared" si="1"/>
        <v>42</v>
      </c>
    </row>
    <row r="47" spans="1:35" x14ac:dyDescent="0.25">
      <c r="A47" s="238"/>
      <c r="B47" s="306">
        <f t="shared" si="0"/>
        <v>43</v>
      </c>
      <c r="C47" s="420" t="s">
        <v>142</v>
      </c>
      <c r="D47" s="227">
        <v>81</v>
      </c>
      <c r="E47" s="226"/>
      <c r="F47" s="877">
        <f>CalcMonth!C118</f>
        <v>0</v>
      </c>
      <c r="G47" s="877"/>
      <c r="H47" s="877"/>
      <c r="I47" s="632"/>
      <c r="J47" s="691"/>
      <c r="K47" s="925">
        <f>CalcYear!C208</f>
        <v>0</v>
      </c>
      <c r="L47" s="925"/>
      <c r="M47" s="925"/>
      <c r="N47" s="692"/>
      <c r="O47" s="693"/>
      <c r="P47" s="877">
        <f>CalcMonth!C158</f>
        <v>0</v>
      </c>
      <c r="Q47" s="877"/>
      <c r="R47" s="877"/>
      <c r="S47" s="632"/>
      <c r="T47" s="691"/>
      <c r="U47" s="925">
        <f>CalcYear!C248</f>
        <v>0</v>
      </c>
      <c r="V47" s="925"/>
      <c r="W47" s="925"/>
      <c r="X47" s="692"/>
      <c r="Y47" s="693"/>
      <c r="Z47" s="877">
        <f>CalcMonth!C198</f>
        <v>0</v>
      </c>
      <c r="AA47" s="877"/>
      <c r="AB47" s="877"/>
      <c r="AC47" s="632"/>
      <c r="AD47" s="691"/>
      <c r="AE47" s="925">
        <f>CalcYear!C288</f>
        <v>0</v>
      </c>
      <c r="AF47" s="925"/>
      <c r="AG47" s="925"/>
      <c r="AH47" s="327"/>
      <c r="AI47" s="306">
        <f t="shared" si="1"/>
        <v>43</v>
      </c>
    </row>
    <row r="48" spans="1:35" x14ac:dyDescent="0.25">
      <c r="A48" s="238"/>
      <c r="B48" s="306">
        <f t="shared" si="0"/>
        <v>44</v>
      </c>
      <c r="C48" s="409" t="s">
        <v>143</v>
      </c>
      <c r="D48" s="339">
        <v>82</v>
      </c>
      <c r="E48" s="226"/>
      <c r="F48" s="877">
        <f>CalcMonth!C119</f>
        <v>0</v>
      </c>
      <c r="G48" s="877"/>
      <c r="H48" s="877"/>
      <c r="I48" s="632"/>
      <c r="J48" s="691"/>
      <c r="K48" s="925">
        <f>CalcYear!C209</f>
        <v>0</v>
      </c>
      <c r="L48" s="925"/>
      <c r="M48" s="925"/>
      <c r="N48" s="692"/>
      <c r="O48" s="693"/>
      <c r="P48" s="877">
        <f>CalcMonth!C159</f>
        <v>0</v>
      </c>
      <c r="Q48" s="877"/>
      <c r="R48" s="877"/>
      <c r="S48" s="632"/>
      <c r="T48" s="691"/>
      <c r="U48" s="925">
        <f>CalcYear!C249</f>
        <v>0</v>
      </c>
      <c r="V48" s="925"/>
      <c r="W48" s="925"/>
      <c r="X48" s="692"/>
      <c r="Y48" s="693"/>
      <c r="Z48" s="877">
        <f>CalcMonth!C199</f>
        <v>0</v>
      </c>
      <c r="AA48" s="877"/>
      <c r="AB48" s="877"/>
      <c r="AC48" s="632"/>
      <c r="AD48" s="691"/>
      <c r="AE48" s="925">
        <f>CalcYear!C289</f>
        <v>0</v>
      </c>
      <c r="AF48" s="925"/>
      <c r="AG48" s="925"/>
      <c r="AH48" s="327"/>
      <c r="AI48" s="306">
        <f t="shared" si="1"/>
        <v>44</v>
      </c>
    </row>
    <row r="49" spans="1:35" x14ac:dyDescent="0.25">
      <c r="A49" s="238"/>
      <c r="B49" s="306">
        <f t="shared" si="0"/>
        <v>45</v>
      </c>
      <c r="C49" s="403" t="s">
        <v>144</v>
      </c>
      <c r="D49" s="326">
        <v>83</v>
      </c>
      <c r="E49" s="226"/>
      <c r="F49" s="877">
        <f>CalcMonth!C120</f>
        <v>0</v>
      </c>
      <c r="G49" s="877"/>
      <c r="H49" s="877"/>
      <c r="I49" s="632"/>
      <c r="J49" s="691"/>
      <c r="K49" s="925">
        <f>CalcYear!C210</f>
        <v>0</v>
      </c>
      <c r="L49" s="925"/>
      <c r="M49" s="925"/>
      <c r="N49" s="692"/>
      <c r="O49" s="693"/>
      <c r="P49" s="877">
        <f>CalcMonth!C160</f>
        <v>0</v>
      </c>
      <c r="Q49" s="877"/>
      <c r="R49" s="877"/>
      <c r="S49" s="632"/>
      <c r="T49" s="691"/>
      <c r="U49" s="925">
        <f>CalcYear!C250</f>
        <v>0</v>
      </c>
      <c r="V49" s="925"/>
      <c r="W49" s="925"/>
      <c r="X49" s="692"/>
      <c r="Y49" s="693"/>
      <c r="Z49" s="877">
        <f>CalcMonth!C200</f>
        <v>0</v>
      </c>
      <c r="AA49" s="877"/>
      <c r="AB49" s="877"/>
      <c r="AC49" s="632"/>
      <c r="AD49" s="691"/>
      <c r="AE49" s="925">
        <f>CalcYear!C290</f>
        <v>0</v>
      </c>
      <c r="AF49" s="925"/>
      <c r="AG49" s="925"/>
      <c r="AH49" s="327"/>
      <c r="AI49" s="306">
        <f t="shared" si="1"/>
        <v>45</v>
      </c>
    </row>
    <row r="50" spans="1:35" x14ac:dyDescent="0.25">
      <c r="A50" s="238"/>
      <c r="B50" s="306">
        <f t="shared" si="0"/>
        <v>46</v>
      </c>
      <c r="C50" s="420" t="s">
        <v>145</v>
      </c>
      <c r="D50" s="227">
        <v>84</v>
      </c>
      <c r="E50" s="226"/>
      <c r="F50" s="877">
        <f>CalcMonth!C121</f>
        <v>0</v>
      </c>
      <c r="G50" s="877"/>
      <c r="H50" s="877"/>
      <c r="I50" s="632"/>
      <c r="J50" s="691"/>
      <c r="K50" s="925">
        <f>CalcYear!C211</f>
        <v>0</v>
      </c>
      <c r="L50" s="925"/>
      <c r="M50" s="925"/>
      <c r="N50" s="692"/>
      <c r="O50" s="693"/>
      <c r="P50" s="877">
        <f>CalcMonth!C161</f>
        <v>0</v>
      </c>
      <c r="Q50" s="877"/>
      <c r="R50" s="877"/>
      <c r="S50" s="632"/>
      <c r="T50" s="691"/>
      <c r="U50" s="925">
        <f>CalcYear!C251</f>
        <v>0</v>
      </c>
      <c r="V50" s="925"/>
      <c r="W50" s="925"/>
      <c r="X50" s="692"/>
      <c r="Y50" s="693"/>
      <c r="Z50" s="877">
        <f>CalcMonth!C201</f>
        <v>0</v>
      </c>
      <c r="AA50" s="877"/>
      <c r="AB50" s="877"/>
      <c r="AC50" s="632"/>
      <c r="AD50" s="691"/>
      <c r="AE50" s="925">
        <f>CalcYear!C291</f>
        <v>0</v>
      </c>
      <c r="AF50" s="925"/>
      <c r="AG50" s="925"/>
      <c r="AH50" s="327"/>
      <c r="AI50" s="306">
        <f t="shared" si="1"/>
        <v>46</v>
      </c>
    </row>
    <row r="51" spans="1:35" x14ac:dyDescent="0.25">
      <c r="A51" s="238"/>
      <c r="B51" s="306">
        <f t="shared" si="0"/>
        <v>47</v>
      </c>
      <c r="C51" s="470" t="s">
        <v>146</v>
      </c>
      <c r="D51" s="227">
        <v>85</v>
      </c>
      <c r="E51" s="226"/>
      <c r="F51" s="877">
        <f>CalcMonth!C122</f>
        <v>0</v>
      </c>
      <c r="G51" s="877"/>
      <c r="H51" s="877"/>
      <c r="I51" s="632"/>
      <c r="J51" s="691"/>
      <c r="K51" s="925">
        <f>CalcYear!C212</f>
        <v>0</v>
      </c>
      <c r="L51" s="925"/>
      <c r="M51" s="925"/>
      <c r="N51" s="692"/>
      <c r="O51" s="693"/>
      <c r="P51" s="877">
        <f>CalcMonth!C162</f>
        <v>0</v>
      </c>
      <c r="Q51" s="877"/>
      <c r="R51" s="877"/>
      <c r="S51" s="632"/>
      <c r="T51" s="691"/>
      <c r="U51" s="925">
        <f>CalcYear!C252</f>
        <v>0</v>
      </c>
      <c r="V51" s="925"/>
      <c r="W51" s="925"/>
      <c r="X51" s="692"/>
      <c r="Y51" s="693"/>
      <c r="Z51" s="877">
        <f>CalcMonth!C202</f>
        <v>0</v>
      </c>
      <c r="AA51" s="877"/>
      <c r="AB51" s="877"/>
      <c r="AC51" s="632"/>
      <c r="AD51" s="691"/>
      <c r="AE51" s="925">
        <f>CalcYear!C292</f>
        <v>0</v>
      </c>
      <c r="AF51" s="925"/>
      <c r="AG51" s="925"/>
      <c r="AH51" s="327"/>
      <c r="AI51" s="306">
        <f t="shared" si="1"/>
        <v>47</v>
      </c>
    </row>
    <row r="52" spans="1:35" x14ac:dyDescent="0.25">
      <c r="A52" s="238"/>
      <c r="B52" s="306">
        <f t="shared" si="0"/>
        <v>48</v>
      </c>
      <c r="C52" s="420" t="s">
        <v>147</v>
      </c>
      <c r="D52" s="227">
        <v>86</v>
      </c>
      <c r="E52" s="226"/>
      <c r="F52" s="877">
        <f>CalcMonth!C123</f>
        <v>0</v>
      </c>
      <c r="G52" s="877"/>
      <c r="H52" s="877"/>
      <c r="I52" s="632"/>
      <c r="J52" s="691"/>
      <c r="K52" s="925">
        <f>CalcYear!C213</f>
        <v>0</v>
      </c>
      <c r="L52" s="925"/>
      <c r="M52" s="925"/>
      <c r="N52" s="692"/>
      <c r="O52" s="693"/>
      <c r="P52" s="877">
        <f>CalcMonth!C163</f>
        <v>0</v>
      </c>
      <c r="Q52" s="877"/>
      <c r="R52" s="877"/>
      <c r="S52" s="632"/>
      <c r="T52" s="691"/>
      <c r="U52" s="925">
        <f>CalcYear!C253</f>
        <v>0</v>
      </c>
      <c r="V52" s="925"/>
      <c r="W52" s="925"/>
      <c r="X52" s="692"/>
      <c r="Y52" s="693"/>
      <c r="Z52" s="877">
        <f>CalcMonth!C203</f>
        <v>0</v>
      </c>
      <c r="AA52" s="877"/>
      <c r="AB52" s="877"/>
      <c r="AC52" s="632"/>
      <c r="AD52" s="691"/>
      <c r="AE52" s="925">
        <f>CalcYear!C293</f>
        <v>0</v>
      </c>
      <c r="AF52" s="925"/>
      <c r="AG52" s="925"/>
      <c r="AH52" s="327"/>
      <c r="AI52" s="306">
        <f t="shared" si="1"/>
        <v>48</v>
      </c>
    </row>
    <row r="53" spans="1:35" x14ac:dyDescent="0.25">
      <c r="A53" s="238"/>
      <c r="B53" s="306">
        <f t="shared" si="0"/>
        <v>49</v>
      </c>
      <c r="C53" s="420" t="s">
        <v>148</v>
      </c>
      <c r="D53" s="227">
        <v>87</v>
      </c>
      <c r="E53" s="226"/>
      <c r="F53" s="877">
        <f>CalcMonth!C124</f>
        <v>0</v>
      </c>
      <c r="G53" s="877"/>
      <c r="H53" s="877"/>
      <c r="I53" s="632"/>
      <c r="J53" s="691"/>
      <c r="K53" s="925">
        <f>CalcYear!C214</f>
        <v>0</v>
      </c>
      <c r="L53" s="925"/>
      <c r="M53" s="925"/>
      <c r="N53" s="692"/>
      <c r="O53" s="693"/>
      <c r="P53" s="877">
        <f>CalcMonth!C164</f>
        <v>0</v>
      </c>
      <c r="Q53" s="877"/>
      <c r="R53" s="877"/>
      <c r="S53" s="632"/>
      <c r="T53" s="691"/>
      <c r="U53" s="925">
        <f>CalcYear!C254</f>
        <v>0</v>
      </c>
      <c r="V53" s="925"/>
      <c r="W53" s="925"/>
      <c r="X53" s="692"/>
      <c r="Y53" s="693"/>
      <c r="Z53" s="877">
        <f>CalcMonth!C204</f>
        <v>0</v>
      </c>
      <c r="AA53" s="877"/>
      <c r="AB53" s="877"/>
      <c r="AC53" s="632"/>
      <c r="AD53" s="691"/>
      <c r="AE53" s="925">
        <f>CalcYear!C294</f>
        <v>0</v>
      </c>
      <c r="AF53" s="925"/>
      <c r="AG53" s="925"/>
      <c r="AH53" s="327"/>
      <c r="AI53" s="306">
        <f t="shared" si="1"/>
        <v>49</v>
      </c>
    </row>
    <row r="54" spans="1:35" x14ac:dyDescent="0.25">
      <c r="A54" s="238"/>
      <c r="B54" s="306">
        <f t="shared" si="0"/>
        <v>50</v>
      </c>
      <c r="C54" s="412" t="s">
        <v>149</v>
      </c>
      <c r="D54" s="332">
        <v>85</v>
      </c>
      <c r="E54" s="224"/>
      <c r="F54" s="921">
        <f>SUM(F46:H53)</f>
        <v>0</v>
      </c>
      <c r="G54" s="921"/>
      <c r="H54" s="921"/>
      <c r="I54" s="674"/>
      <c r="J54" s="675"/>
      <c r="K54" s="922">
        <f>SUM(K46:M53)</f>
        <v>0</v>
      </c>
      <c r="L54" s="922"/>
      <c r="M54" s="922"/>
      <c r="N54" s="676"/>
      <c r="O54" s="677"/>
      <c r="P54" s="921">
        <f>SUM(P46:R53)</f>
        <v>0</v>
      </c>
      <c r="Q54" s="921"/>
      <c r="R54" s="921"/>
      <c r="S54" s="674"/>
      <c r="T54" s="675"/>
      <c r="U54" s="922">
        <f>SUM(U46:W53)</f>
        <v>0</v>
      </c>
      <c r="V54" s="922"/>
      <c r="W54" s="922"/>
      <c r="X54" s="676"/>
      <c r="Y54" s="677"/>
      <c r="Z54" s="921">
        <f>SUM(Z46:AB53)</f>
        <v>0</v>
      </c>
      <c r="AA54" s="921"/>
      <c r="AB54" s="921"/>
      <c r="AC54" s="674"/>
      <c r="AD54" s="675"/>
      <c r="AE54" s="922">
        <f>SUM(AE46:AG53)</f>
        <v>0</v>
      </c>
      <c r="AF54" s="922"/>
      <c r="AG54" s="922"/>
      <c r="AH54" s="316"/>
      <c r="AI54" s="306">
        <f t="shared" si="1"/>
        <v>50</v>
      </c>
    </row>
    <row r="55" spans="1:35" x14ac:dyDescent="0.25">
      <c r="A55" s="238"/>
      <c r="B55" s="306">
        <f t="shared" si="0"/>
        <v>51</v>
      </c>
      <c r="C55" s="420" t="s">
        <v>204</v>
      </c>
      <c r="D55" s="227">
        <v>88</v>
      </c>
      <c r="E55" s="226"/>
      <c r="F55" s="877">
        <f>CalcMonth!C125</f>
        <v>0</v>
      </c>
      <c r="G55" s="877"/>
      <c r="H55" s="877"/>
      <c r="I55" s="632"/>
      <c r="J55" s="691"/>
      <c r="K55" s="925">
        <f>CalcYear!C215</f>
        <v>0</v>
      </c>
      <c r="L55" s="925"/>
      <c r="M55" s="925"/>
      <c r="N55" s="692"/>
      <c r="O55" s="693"/>
      <c r="P55" s="877">
        <f>CalcMonth!C165</f>
        <v>0</v>
      </c>
      <c r="Q55" s="877"/>
      <c r="R55" s="877"/>
      <c r="S55" s="632"/>
      <c r="T55" s="691"/>
      <c r="U55" s="925">
        <f>CalcYear!C255</f>
        <v>0</v>
      </c>
      <c r="V55" s="925"/>
      <c r="W55" s="925"/>
      <c r="X55" s="692"/>
      <c r="Y55" s="693"/>
      <c r="Z55" s="877">
        <f>CalcMonth!C205</f>
        <v>0</v>
      </c>
      <c r="AA55" s="877"/>
      <c r="AB55" s="877"/>
      <c r="AC55" s="632"/>
      <c r="AD55" s="691"/>
      <c r="AE55" s="925">
        <f>CalcYear!C295</f>
        <v>0</v>
      </c>
      <c r="AF55" s="925"/>
      <c r="AG55" s="925"/>
      <c r="AH55" s="327"/>
      <c r="AI55" s="306">
        <f t="shared" si="1"/>
        <v>51</v>
      </c>
    </row>
    <row r="56" spans="1:35" x14ac:dyDescent="0.25">
      <c r="A56" s="238"/>
      <c r="B56" s="306">
        <f t="shared" si="0"/>
        <v>52</v>
      </c>
      <c r="C56" s="420" t="s">
        <v>151</v>
      </c>
      <c r="D56" s="227">
        <v>89</v>
      </c>
      <c r="E56" s="226"/>
      <c r="F56" s="877">
        <f>CalcMonth!C126</f>
        <v>0</v>
      </c>
      <c r="G56" s="877"/>
      <c r="H56" s="877"/>
      <c r="I56" s="632"/>
      <c r="J56" s="691"/>
      <c r="K56" s="925">
        <f>CalcYear!C216</f>
        <v>0</v>
      </c>
      <c r="L56" s="925"/>
      <c r="M56" s="925"/>
      <c r="N56" s="692"/>
      <c r="O56" s="693"/>
      <c r="P56" s="877">
        <f>CalcMonth!C166</f>
        <v>0</v>
      </c>
      <c r="Q56" s="877"/>
      <c r="R56" s="877"/>
      <c r="S56" s="632"/>
      <c r="T56" s="691"/>
      <c r="U56" s="925">
        <f>CalcYear!C256</f>
        <v>0</v>
      </c>
      <c r="V56" s="925"/>
      <c r="W56" s="925"/>
      <c r="X56" s="692"/>
      <c r="Y56" s="693"/>
      <c r="Z56" s="877">
        <f>CalcMonth!C206</f>
        <v>0</v>
      </c>
      <c r="AA56" s="877"/>
      <c r="AB56" s="877"/>
      <c r="AC56" s="632"/>
      <c r="AD56" s="691"/>
      <c r="AE56" s="925">
        <f>CalcYear!C296</f>
        <v>0</v>
      </c>
      <c r="AF56" s="925"/>
      <c r="AG56" s="925"/>
      <c r="AH56" s="327"/>
      <c r="AI56" s="306">
        <f t="shared" si="1"/>
        <v>52</v>
      </c>
    </row>
    <row r="57" spans="1:35" x14ac:dyDescent="0.25">
      <c r="A57" s="238"/>
      <c r="B57" s="306">
        <f t="shared" si="0"/>
        <v>53</v>
      </c>
      <c r="C57" s="420" t="s">
        <v>152</v>
      </c>
      <c r="D57" s="227">
        <v>90</v>
      </c>
      <c r="E57" s="226"/>
      <c r="F57" s="877">
        <f>CalcMonth!C127</f>
        <v>0</v>
      </c>
      <c r="G57" s="877"/>
      <c r="H57" s="877"/>
      <c r="I57" s="632"/>
      <c r="J57" s="691"/>
      <c r="K57" s="925">
        <f>CalcYear!C217</f>
        <v>0</v>
      </c>
      <c r="L57" s="925"/>
      <c r="M57" s="925"/>
      <c r="N57" s="692"/>
      <c r="O57" s="693"/>
      <c r="P57" s="877">
        <f>CalcMonth!C167</f>
        <v>0</v>
      </c>
      <c r="Q57" s="877"/>
      <c r="R57" s="877"/>
      <c r="S57" s="632"/>
      <c r="T57" s="691"/>
      <c r="U57" s="925">
        <f>CalcYear!C257</f>
        <v>0</v>
      </c>
      <c r="V57" s="925"/>
      <c r="W57" s="925"/>
      <c r="X57" s="692"/>
      <c r="Y57" s="693"/>
      <c r="Z57" s="877">
        <f>CalcMonth!C207</f>
        <v>0</v>
      </c>
      <c r="AA57" s="877"/>
      <c r="AB57" s="877"/>
      <c r="AC57" s="632"/>
      <c r="AD57" s="691"/>
      <c r="AE57" s="925">
        <f>CalcYear!C297</f>
        <v>0</v>
      </c>
      <c r="AF57" s="925"/>
      <c r="AG57" s="925"/>
      <c r="AH57" s="327"/>
      <c r="AI57" s="306">
        <f t="shared" si="1"/>
        <v>53</v>
      </c>
    </row>
    <row r="58" spans="1:35" x14ac:dyDescent="0.25">
      <c r="A58" s="238"/>
      <c r="B58" s="306">
        <f t="shared" si="0"/>
        <v>54</v>
      </c>
      <c r="C58" s="420" t="s">
        <v>153</v>
      </c>
      <c r="D58" s="227">
        <v>91</v>
      </c>
      <c r="E58" s="226"/>
      <c r="F58" s="877">
        <f>CalcMonth!C128</f>
        <v>0</v>
      </c>
      <c r="G58" s="877"/>
      <c r="H58" s="877"/>
      <c r="I58" s="632"/>
      <c r="J58" s="691"/>
      <c r="K58" s="925">
        <f>CalcYear!C218</f>
        <v>0</v>
      </c>
      <c r="L58" s="925"/>
      <c r="M58" s="925"/>
      <c r="N58" s="692"/>
      <c r="O58" s="693"/>
      <c r="P58" s="877">
        <f>CalcMonth!C168</f>
        <v>0</v>
      </c>
      <c r="Q58" s="877"/>
      <c r="R58" s="877"/>
      <c r="S58" s="632"/>
      <c r="T58" s="691"/>
      <c r="U58" s="925">
        <f>CalcYear!C258</f>
        <v>0</v>
      </c>
      <c r="V58" s="925"/>
      <c r="W58" s="925"/>
      <c r="X58" s="692"/>
      <c r="Y58" s="693"/>
      <c r="Z58" s="877">
        <f>CalcMonth!C208</f>
        <v>0</v>
      </c>
      <c r="AA58" s="877"/>
      <c r="AB58" s="877"/>
      <c r="AC58" s="632"/>
      <c r="AD58" s="691"/>
      <c r="AE58" s="925">
        <f>CalcYear!C298</f>
        <v>0</v>
      </c>
      <c r="AF58" s="925"/>
      <c r="AG58" s="925"/>
      <c r="AH58" s="327"/>
      <c r="AI58" s="306">
        <f t="shared" si="1"/>
        <v>54</v>
      </c>
    </row>
    <row r="59" spans="1:35" x14ac:dyDescent="0.25">
      <c r="A59" s="238"/>
      <c r="B59" s="306">
        <f t="shared" si="0"/>
        <v>55</v>
      </c>
      <c r="C59" s="420" t="s">
        <v>154</v>
      </c>
      <c r="D59" s="227">
        <v>92</v>
      </c>
      <c r="E59" s="226"/>
      <c r="F59" s="877">
        <f>CalcMonth!C129</f>
        <v>0</v>
      </c>
      <c r="G59" s="877"/>
      <c r="H59" s="877"/>
      <c r="I59" s="632"/>
      <c r="J59" s="691"/>
      <c r="K59" s="925">
        <f>CalcYear!C219</f>
        <v>0</v>
      </c>
      <c r="L59" s="925"/>
      <c r="M59" s="925"/>
      <c r="N59" s="692"/>
      <c r="O59" s="693"/>
      <c r="P59" s="877">
        <f>CalcMonth!C169</f>
        <v>0</v>
      </c>
      <c r="Q59" s="877"/>
      <c r="R59" s="877"/>
      <c r="S59" s="632"/>
      <c r="T59" s="691"/>
      <c r="U59" s="925">
        <f>CalcYear!C259</f>
        <v>0</v>
      </c>
      <c r="V59" s="925"/>
      <c r="W59" s="925"/>
      <c r="X59" s="692"/>
      <c r="Y59" s="693"/>
      <c r="Z59" s="877">
        <f>CalcMonth!C209</f>
        <v>0</v>
      </c>
      <c r="AA59" s="877"/>
      <c r="AB59" s="877"/>
      <c r="AC59" s="632"/>
      <c r="AD59" s="691"/>
      <c r="AE59" s="925">
        <f>CalcYear!C299</f>
        <v>0</v>
      </c>
      <c r="AF59" s="925"/>
      <c r="AG59" s="925"/>
      <c r="AH59" s="327"/>
      <c r="AI59" s="306">
        <f t="shared" si="1"/>
        <v>55</v>
      </c>
    </row>
    <row r="60" spans="1:35" x14ac:dyDescent="0.25">
      <c r="A60" s="238"/>
      <c r="B60" s="306">
        <f t="shared" si="0"/>
        <v>56</v>
      </c>
      <c r="C60" s="425" t="s">
        <v>155</v>
      </c>
      <c r="D60" s="332"/>
      <c r="E60" s="224"/>
      <c r="F60" s="921">
        <f>SUM(F54:H59)</f>
        <v>0</v>
      </c>
      <c r="G60" s="921"/>
      <c r="H60" s="921"/>
      <c r="I60" s="674"/>
      <c r="J60" s="675"/>
      <c r="K60" s="922">
        <f>SUM(K54:M59)</f>
        <v>0</v>
      </c>
      <c r="L60" s="922"/>
      <c r="M60" s="922"/>
      <c r="N60" s="676"/>
      <c r="O60" s="677"/>
      <c r="P60" s="921">
        <f>SUM(P54:R59)</f>
        <v>0</v>
      </c>
      <c r="Q60" s="921"/>
      <c r="R60" s="921"/>
      <c r="S60" s="674"/>
      <c r="T60" s="675"/>
      <c r="U60" s="922">
        <f>SUM(U54:W59)</f>
        <v>0</v>
      </c>
      <c r="V60" s="922"/>
      <c r="W60" s="922"/>
      <c r="X60" s="676"/>
      <c r="Y60" s="677"/>
      <c r="Z60" s="921">
        <f>SUM(Z54:AB59)</f>
        <v>0</v>
      </c>
      <c r="AA60" s="921"/>
      <c r="AB60" s="921"/>
      <c r="AC60" s="674"/>
      <c r="AD60" s="675"/>
      <c r="AE60" s="922">
        <f>SUM(AE54:AG59)</f>
        <v>0</v>
      </c>
      <c r="AF60" s="922"/>
      <c r="AG60" s="922"/>
      <c r="AH60" s="316"/>
      <c r="AI60" s="306">
        <f t="shared" si="1"/>
        <v>56</v>
      </c>
    </row>
    <row r="61" spans="1:35" x14ac:dyDescent="0.25">
      <c r="A61" s="238"/>
      <c r="B61" s="306">
        <f t="shared" si="0"/>
        <v>57</v>
      </c>
      <c r="C61" s="425" t="s">
        <v>156</v>
      </c>
      <c r="D61" s="332"/>
      <c r="E61" s="224"/>
      <c r="F61" s="921">
        <f>SUM(F24,F43,F60)</f>
        <v>0</v>
      </c>
      <c r="G61" s="921"/>
      <c r="H61" s="921"/>
      <c r="I61" s="674"/>
      <c r="J61" s="675"/>
      <c r="K61" s="922">
        <f>SUM(K24,K43,K60)</f>
        <v>0</v>
      </c>
      <c r="L61" s="922"/>
      <c r="M61" s="922"/>
      <c r="N61" s="676"/>
      <c r="O61" s="677"/>
      <c r="P61" s="921">
        <f>SUM(P24,P43,P60)</f>
        <v>0</v>
      </c>
      <c r="Q61" s="921"/>
      <c r="R61" s="921"/>
      <c r="S61" s="674"/>
      <c r="T61" s="675"/>
      <c r="U61" s="922">
        <f>SUM(U24,U43,U60)</f>
        <v>0</v>
      </c>
      <c r="V61" s="922"/>
      <c r="W61" s="922"/>
      <c r="X61" s="676"/>
      <c r="Y61" s="677"/>
      <c r="Z61" s="921">
        <f>SUM(Z24,Z43,Z60)</f>
        <v>0</v>
      </c>
      <c r="AA61" s="921"/>
      <c r="AB61" s="921"/>
      <c r="AC61" s="674"/>
      <c r="AD61" s="675"/>
      <c r="AE61" s="922">
        <f>SUM(AE24,AE43,AE60)</f>
        <v>0</v>
      </c>
      <c r="AF61" s="922"/>
      <c r="AG61" s="922"/>
      <c r="AH61" s="316"/>
      <c r="AI61" s="306">
        <f t="shared" si="1"/>
        <v>57</v>
      </c>
    </row>
    <row r="62" spans="1:35" x14ac:dyDescent="0.25">
      <c r="A62" s="238"/>
      <c r="B62" s="306">
        <f t="shared" si="0"/>
        <v>58</v>
      </c>
      <c r="C62" s="425" t="s">
        <v>157</v>
      </c>
      <c r="D62" s="332"/>
      <c r="E62" s="224"/>
      <c r="F62" s="921">
        <f>SUM(F14,F61)</f>
        <v>0</v>
      </c>
      <c r="G62" s="921"/>
      <c r="H62" s="921"/>
      <c r="I62" s="674"/>
      <c r="J62" s="675"/>
      <c r="K62" s="922">
        <f>SUM(K14,K61)</f>
        <v>0</v>
      </c>
      <c r="L62" s="922"/>
      <c r="M62" s="922"/>
      <c r="N62" s="676"/>
      <c r="O62" s="677"/>
      <c r="P62" s="921">
        <f>SUM(P14,P61)</f>
        <v>0</v>
      </c>
      <c r="Q62" s="921"/>
      <c r="R62" s="921"/>
      <c r="S62" s="674"/>
      <c r="T62" s="675"/>
      <c r="U62" s="922">
        <f>SUM(U14,U61)</f>
        <v>0</v>
      </c>
      <c r="V62" s="922"/>
      <c r="W62" s="922"/>
      <c r="X62" s="676"/>
      <c r="Y62" s="677"/>
      <c r="Z62" s="921">
        <f>SUM(Z14,Z61)</f>
        <v>0</v>
      </c>
      <c r="AA62" s="921"/>
      <c r="AB62" s="921"/>
      <c r="AC62" s="674"/>
      <c r="AD62" s="675"/>
      <c r="AE62" s="922">
        <f>SUM(AE14,AE61)</f>
        <v>0</v>
      </c>
      <c r="AF62" s="922"/>
      <c r="AG62" s="922"/>
      <c r="AH62" s="316"/>
      <c r="AI62" s="306">
        <f t="shared" si="1"/>
        <v>58</v>
      </c>
    </row>
    <row r="63" spans="1:35" x14ac:dyDescent="0.25">
      <c r="A63" s="238"/>
      <c r="B63" s="306">
        <f t="shared" si="0"/>
        <v>59</v>
      </c>
      <c r="C63" s="425" t="s">
        <v>205</v>
      </c>
      <c r="D63" s="340"/>
      <c r="E63" s="224"/>
      <c r="F63" s="921">
        <f>F6-F62</f>
        <v>0</v>
      </c>
      <c r="G63" s="921"/>
      <c r="H63" s="921"/>
      <c r="I63" s="674"/>
      <c r="J63" s="675"/>
      <c r="K63" s="922">
        <f>K6-K62</f>
        <v>0</v>
      </c>
      <c r="L63" s="922"/>
      <c r="M63" s="922"/>
      <c r="N63" s="676"/>
      <c r="O63" s="677"/>
      <c r="P63" s="921">
        <f>P6-P62</f>
        <v>0</v>
      </c>
      <c r="Q63" s="921"/>
      <c r="R63" s="921"/>
      <c r="S63" s="674"/>
      <c r="T63" s="675"/>
      <c r="U63" s="922">
        <f>U6-U62</f>
        <v>0</v>
      </c>
      <c r="V63" s="922"/>
      <c r="W63" s="922"/>
      <c r="X63" s="676"/>
      <c r="Y63" s="677"/>
      <c r="Z63" s="921">
        <f>Z6-Z62</f>
        <v>0</v>
      </c>
      <c r="AA63" s="921"/>
      <c r="AB63" s="921"/>
      <c r="AC63" s="674"/>
      <c r="AD63" s="675"/>
      <c r="AE63" s="922">
        <f>AE6-AE62</f>
        <v>0</v>
      </c>
      <c r="AF63" s="922"/>
      <c r="AG63" s="922"/>
      <c r="AH63" s="316"/>
      <c r="AI63" s="306">
        <f t="shared" si="1"/>
        <v>59</v>
      </c>
    </row>
    <row r="64" spans="1:35" x14ac:dyDescent="0.25">
      <c r="A64" s="238"/>
      <c r="B64" s="306">
        <f t="shared" si="0"/>
        <v>60</v>
      </c>
      <c r="C64" s="471"/>
      <c r="D64" s="340"/>
      <c r="E64" s="223"/>
      <c r="F64" s="322"/>
      <c r="G64" s="323"/>
      <c r="H64" s="341"/>
      <c r="I64" s="323"/>
      <c r="J64" s="323"/>
      <c r="K64" s="322"/>
      <c r="L64" s="231"/>
      <c r="M64" s="317"/>
      <c r="N64" s="317"/>
      <c r="O64" s="317"/>
      <c r="P64" s="342"/>
      <c r="Q64" s="932" t="s">
        <v>206</v>
      </c>
      <c r="R64" s="933"/>
      <c r="S64" s="933"/>
      <c r="T64" s="933"/>
      <c r="U64" s="933"/>
      <c r="V64" s="933"/>
      <c r="W64" s="933"/>
      <c r="X64" s="933"/>
      <c r="Y64" s="933"/>
      <c r="Z64" s="934"/>
      <c r="AA64" s="336"/>
      <c r="AB64" s="231"/>
      <c r="AC64" s="343"/>
      <c r="AD64" s="325"/>
      <c r="AE64" s="336"/>
      <c r="AF64" s="336"/>
      <c r="AG64" s="325"/>
      <c r="AH64" s="325"/>
      <c r="AI64" s="306">
        <f t="shared" si="1"/>
        <v>60</v>
      </c>
    </row>
    <row r="65" spans="1:35" x14ac:dyDescent="0.25">
      <c r="A65" s="238"/>
      <c r="B65" s="306">
        <f t="shared" si="0"/>
        <v>61</v>
      </c>
      <c r="C65" s="418" t="s">
        <v>207</v>
      </c>
      <c r="D65" s="344" t="s">
        <v>208</v>
      </c>
      <c r="E65" s="868" t="s">
        <v>96</v>
      </c>
      <c r="F65" s="869"/>
      <c r="G65" s="869"/>
      <c r="H65" s="869"/>
      <c r="I65" s="870"/>
      <c r="J65" s="868" t="s">
        <v>98</v>
      </c>
      <c r="K65" s="869"/>
      <c r="L65" s="869"/>
      <c r="M65" s="869"/>
      <c r="N65" s="870"/>
      <c r="O65" s="345"/>
      <c r="P65" s="342"/>
      <c r="Q65" s="473" t="s">
        <v>209</v>
      </c>
      <c r="R65" s="474"/>
      <c r="S65" s="475"/>
      <c r="T65" s="475"/>
      <c r="U65" s="474"/>
      <c r="V65" s="476" t="s">
        <v>6</v>
      </c>
      <c r="W65" s="935" t="s">
        <v>41</v>
      </c>
      <c r="X65" s="936"/>
      <c r="Y65" s="936"/>
      <c r="Z65" s="937"/>
      <c r="AA65" s="935" t="s">
        <v>42</v>
      </c>
      <c r="AB65" s="936"/>
      <c r="AC65" s="936"/>
      <c r="AD65" s="937"/>
      <c r="AE65" s="232"/>
      <c r="AF65" s="347"/>
      <c r="AG65" s="348"/>
      <c r="AH65" s="345"/>
      <c r="AI65" s="306">
        <f t="shared" si="1"/>
        <v>61</v>
      </c>
    </row>
    <row r="66" spans="1:35" x14ac:dyDescent="0.25">
      <c r="A66" s="238"/>
      <c r="B66" s="306">
        <f t="shared" si="0"/>
        <v>62</v>
      </c>
      <c r="C66" s="419" t="s">
        <v>210</v>
      </c>
      <c r="D66" s="344">
        <v>800</v>
      </c>
      <c r="E66" s="715"/>
      <c r="F66" s="877">
        <f>CalcMonth!C210</f>
        <v>0</v>
      </c>
      <c r="G66" s="877"/>
      <c r="H66" s="877"/>
      <c r="I66" s="632"/>
      <c r="J66" s="691"/>
      <c r="K66" s="925">
        <f>CalcYear!C300</f>
        <v>0</v>
      </c>
      <c r="L66" s="925"/>
      <c r="M66" s="925"/>
      <c r="N66" s="716"/>
      <c r="O66" s="349"/>
      <c r="P66" s="350"/>
      <c r="Q66" s="477" t="s">
        <v>211</v>
      </c>
      <c r="R66" s="281"/>
      <c r="S66" s="351"/>
      <c r="T66" s="351"/>
      <c r="U66" s="352"/>
      <c r="V66" s="353"/>
      <c r="W66" s="926"/>
      <c r="X66" s="927"/>
      <c r="Y66" s="927"/>
      <c r="Z66" s="928"/>
      <c r="AA66" s="929"/>
      <c r="AB66" s="930"/>
      <c r="AC66" s="930"/>
      <c r="AD66" s="931"/>
      <c r="AE66" s="673"/>
      <c r="AF66" s="673"/>
      <c r="AG66" s="714"/>
      <c r="AH66" s="354"/>
      <c r="AI66" s="306">
        <f t="shared" si="1"/>
        <v>62</v>
      </c>
    </row>
    <row r="67" spans="1:35" x14ac:dyDescent="0.25">
      <c r="A67" s="238"/>
      <c r="B67" s="306">
        <f t="shared" si="0"/>
        <v>63</v>
      </c>
      <c r="C67" s="420" t="s">
        <v>212</v>
      </c>
      <c r="D67" s="344">
        <v>801</v>
      </c>
      <c r="E67" s="715"/>
      <c r="F67" s="877">
        <f>CalcMonth!C211</f>
        <v>0</v>
      </c>
      <c r="G67" s="877"/>
      <c r="H67" s="877"/>
      <c r="I67" s="632"/>
      <c r="J67" s="691"/>
      <c r="K67" s="925">
        <f>CalcYear!C301</f>
        <v>0</v>
      </c>
      <c r="L67" s="925"/>
      <c r="M67" s="925"/>
      <c r="N67" s="716"/>
      <c r="O67" s="349"/>
      <c r="P67" s="350"/>
      <c r="Q67" s="409" t="s">
        <v>213</v>
      </c>
      <c r="R67" s="352"/>
      <c r="S67" s="351"/>
      <c r="T67" s="351"/>
      <c r="U67" s="281"/>
      <c r="V67" s="353"/>
      <c r="W67" s="926"/>
      <c r="X67" s="927"/>
      <c r="Y67" s="927"/>
      <c r="Z67" s="928"/>
      <c r="AA67" s="929"/>
      <c r="AB67" s="930"/>
      <c r="AC67" s="930"/>
      <c r="AD67" s="931"/>
      <c r="AE67" s="673"/>
      <c r="AF67" s="673"/>
      <c r="AG67" s="714"/>
      <c r="AH67" s="354"/>
      <c r="AI67" s="306">
        <f t="shared" si="1"/>
        <v>63</v>
      </c>
    </row>
    <row r="68" spans="1:35" x14ac:dyDescent="0.25">
      <c r="A68" s="238"/>
      <c r="B68" s="306">
        <v>64</v>
      </c>
      <c r="C68" s="420" t="s">
        <v>214</v>
      </c>
      <c r="D68" s="344">
        <v>808</v>
      </c>
      <c r="E68" s="715"/>
      <c r="F68" s="877">
        <f>CalcMonth!C212</f>
        <v>0</v>
      </c>
      <c r="G68" s="877"/>
      <c r="H68" s="877"/>
      <c r="I68" s="632"/>
      <c r="J68" s="691"/>
      <c r="K68" s="925">
        <f>CalcYear!C302</f>
        <v>0</v>
      </c>
      <c r="L68" s="925"/>
      <c r="M68" s="925"/>
      <c r="N68" s="716"/>
      <c r="O68" s="349"/>
      <c r="P68" s="350"/>
      <c r="Q68" s="409" t="s">
        <v>215</v>
      </c>
      <c r="R68" s="281"/>
      <c r="S68" s="351"/>
      <c r="T68" s="351"/>
      <c r="U68" s="281"/>
      <c r="V68" s="353"/>
      <c r="W68" s="929"/>
      <c r="X68" s="930"/>
      <c r="Y68" s="930"/>
      <c r="Z68" s="931"/>
      <c r="AA68" s="929"/>
      <c r="AB68" s="930"/>
      <c r="AC68" s="930"/>
      <c r="AD68" s="931"/>
      <c r="AE68" s="719"/>
      <c r="AF68" s="719"/>
      <c r="AG68" s="714"/>
      <c r="AH68" s="354"/>
      <c r="AI68" s="306">
        <f t="shared" si="1"/>
        <v>64</v>
      </c>
    </row>
    <row r="69" spans="1:35" x14ac:dyDescent="0.25">
      <c r="A69" s="238"/>
      <c r="B69" s="306">
        <v>65</v>
      </c>
      <c r="C69" s="420" t="s">
        <v>216</v>
      </c>
      <c r="D69" s="344">
        <v>809</v>
      </c>
      <c r="E69" s="715"/>
      <c r="F69" s="877">
        <f>CalcMonth!C213</f>
        <v>0</v>
      </c>
      <c r="G69" s="877"/>
      <c r="H69" s="877"/>
      <c r="I69" s="632"/>
      <c r="J69" s="691"/>
      <c r="K69" s="925">
        <f>CalcYear!C303</f>
        <v>0</v>
      </c>
      <c r="L69" s="925"/>
      <c r="M69" s="925"/>
      <c r="N69" s="716"/>
      <c r="O69" s="355"/>
      <c r="P69" s="356"/>
      <c r="Q69" s="425" t="s">
        <v>217</v>
      </c>
      <c r="R69" s="281"/>
      <c r="S69" s="351"/>
      <c r="T69" s="351"/>
      <c r="U69" s="281"/>
      <c r="V69" s="281"/>
      <c r="W69" s="938" t="s">
        <v>41</v>
      </c>
      <c r="X69" s="939"/>
      <c r="Y69" s="939"/>
      <c r="Z69" s="940"/>
      <c r="AA69" s="938" t="s">
        <v>42</v>
      </c>
      <c r="AB69" s="939"/>
      <c r="AC69" s="939"/>
      <c r="AD69" s="940"/>
      <c r="AE69" s="938" t="s">
        <v>69</v>
      </c>
      <c r="AF69" s="939"/>
      <c r="AG69" s="940"/>
      <c r="AH69" s="355"/>
      <c r="AI69" s="306">
        <f t="shared" si="1"/>
        <v>65</v>
      </c>
    </row>
    <row r="70" spans="1:35" x14ac:dyDescent="0.25">
      <c r="A70" s="238"/>
      <c r="B70" s="306">
        <v>66</v>
      </c>
      <c r="C70" s="420" t="s">
        <v>218</v>
      </c>
      <c r="D70" s="344">
        <v>805</v>
      </c>
      <c r="E70" s="715"/>
      <c r="F70" s="877">
        <f>CalcMonth!C214</f>
        <v>0</v>
      </c>
      <c r="G70" s="877"/>
      <c r="H70" s="877"/>
      <c r="I70" s="632"/>
      <c r="J70" s="691"/>
      <c r="K70" s="925">
        <f>CalcYear!C304</f>
        <v>0</v>
      </c>
      <c r="L70" s="925"/>
      <c r="M70" s="925"/>
      <c r="N70" s="716"/>
      <c r="O70" s="355"/>
      <c r="P70" s="356"/>
      <c r="Q70" s="420" t="s">
        <v>219</v>
      </c>
      <c r="R70" s="281"/>
      <c r="S70" s="351"/>
      <c r="T70" s="351"/>
      <c r="U70" s="283"/>
      <c r="V70" s="283"/>
      <c r="W70" s="929"/>
      <c r="X70" s="930"/>
      <c r="Y70" s="930"/>
      <c r="Z70" s="931"/>
      <c r="AA70" s="929"/>
      <c r="AB70" s="930"/>
      <c r="AC70" s="930"/>
      <c r="AD70" s="931"/>
      <c r="AE70" s="941">
        <f>SUM(W70:AD70)</f>
        <v>0</v>
      </c>
      <c r="AF70" s="942"/>
      <c r="AG70" s="942"/>
      <c r="AH70" s="354"/>
      <c r="AI70" s="306">
        <f t="shared" ref="AI70:AI82" si="2">AI69 + 1</f>
        <v>66</v>
      </c>
    </row>
    <row r="71" spans="1:35" x14ac:dyDescent="0.25">
      <c r="A71" s="238"/>
      <c r="B71" s="306">
        <v>67</v>
      </c>
      <c r="C71" s="420" t="s">
        <v>220</v>
      </c>
      <c r="D71" s="344">
        <v>806</v>
      </c>
      <c r="E71" s="715"/>
      <c r="F71" s="877">
        <f>CalcMonth!C215</f>
        <v>0</v>
      </c>
      <c r="G71" s="877"/>
      <c r="H71" s="877"/>
      <c r="I71" s="632"/>
      <c r="J71" s="691"/>
      <c r="K71" s="925">
        <f>CalcYear!C305</f>
        <v>0</v>
      </c>
      <c r="L71" s="925"/>
      <c r="M71" s="925"/>
      <c r="N71" s="716"/>
      <c r="O71" s="357"/>
      <c r="P71" s="356"/>
      <c r="Q71" s="420" t="s">
        <v>221</v>
      </c>
      <c r="R71" s="281"/>
      <c r="S71" s="358"/>
      <c r="T71" s="358"/>
      <c r="U71" s="281"/>
      <c r="V71" s="281"/>
      <c r="W71" s="929"/>
      <c r="X71" s="930"/>
      <c r="Y71" s="930"/>
      <c r="Z71" s="931"/>
      <c r="AA71" s="929"/>
      <c r="AB71" s="930"/>
      <c r="AC71" s="930"/>
      <c r="AD71" s="931"/>
      <c r="AE71" s="941">
        <f>SUM(W71:AD71)</f>
        <v>0</v>
      </c>
      <c r="AF71" s="942"/>
      <c r="AG71" s="942"/>
      <c r="AH71" s="354"/>
      <c r="AI71" s="306">
        <f t="shared" si="2"/>
        <v>67</v>
      </c>
    </row>
    <row r="72" spans="1:35" x14ac:dyDescent="0.25">
      <c r="A72" s="238"/>
      <c r="B72" s="306">
        <v>68</v>
      </c>
      <c r="C72" s="409" t="s">
        <v>222</v>
      </c>
      <c r="D72" s="227">
        <v>807</v>
      </c>
      <c r="E72" s="715"/>
      <c r="F72" s="877">
        <f>CalcMonth!C216</f>
        <v>0</v>
      </c>
      <c r="G72" s="877"/>
      <c r="H72" s="877"/>
      <c r="I72" s="632"/>
      <c r="J72" s="691"/>
      <c r="K72" s="925">
        <f>CalcYear!C306</f>
        <v>0</v>
      </c>
      <c r="L72" s="925"/>
      <c r="M72" s="925"/>
      <c r="N72" s="716"/>
      <c r="O72" s="323"/>
      <c r="P72" s="356"/>
      <c r="Q72" s="420" t="s">
        <v>223</v>
      </c>
      <c r="R72" s="281"/>
      <c r="S72" s="281"/>
      <c r="T72" s="281"/>
      <c r="U72" s="281"/>
      <c r="V72" s="281"/>
      <c r="W72" s="929"/>
      <c r="X72" s="930"/>
      <c r="Y72" s="930"/>
      <c r="Z72" s="931"/>
      <c r="AA72" s="929"/>
      <c r="AB72" s="930"/>
      <c r="AC72" s="930"/>
      <c r="AD72" s="931"/>
      <c r="AE72" s="941">
        <f>SUM(W72:AD72)</f>
        <v>0</v>
      </c>
      <c r="AF72" s="942"/>
      <c r="AG72" s="942"/>
      <c r="AH72" s="354"/>
      <c r="AI72" s="306">
        <f t="shared" si="2"/>
        <v>68</v>
      </c>
    </row>
    <row r="73" spans="1:35" x14ac:dyDescent="0.25">
      <c r="A73" s="238"/>
      <c r="B73" s="306">
        <f t="shared" ref="B73:B82" si="3">B72 + 1</f>
        <v>69</v>
      </c>
      <c r="C73" s="421" t="s">
        <v>224</v>
      </c>
      <c r="D73" s="359"/>
      <c r="E73" s="717"/>
      <c r="F73" s="921">
        <f>SUM(F66:H72)</f>
        <v>0</v>
      </c>
      <c r="G73" s="921"/>
      <c r="H73" s="921"/>
      <c r="I73" s="674"/>
      <c r="J73" s="675"/>
      <c r="K73" s="922">
        <f>SUM(K66:M72)</f>
        <v>0</v>
      </c>
      <c r="L73" s="922"/>
      <c r="M73" s="922"/>
      <c r="N73" s="384"/>
      <c r="O73" s="323"/>
      <c r="P73" s="356"/>
      <c r="Q73" s="425" t="s">
        <v>225</v>
      </c>
      <c r="R73" s="281"/>
      <c r="S73" s="346"/>
      <c r="T73" s="346"/>
      <c r="U73" s="281"/>
      <c r="V73" s="281"/>
      <c r="W73" s="938" t="s">
        <v>41</v>
      </c>
      <c r="X73" s="939"/>
      <c r="Y73" s="939"/>
      <c r="Z73" s="940"/>
      <c r="AA73" s="938" t="s">
        <v>42</v>
      </c>
      <c r="AB73" s="939"/>
      <c r="AC73" s="939"/>
      <c r="AD73" s="940"/>
      <c r="AE73" s="938" t="s">
        <v>69</v>
      </c>
      <c r="AF73" s="939"/>
      <c r="AG73" s="939"/>
      <c r="AH73" s="233"/>
      <c r="AI73" s="306">
        <f t="shared" si="2"/>
        <v>69</v>
      </c>
    </row>
    <row r="74" spans="1:35" x14ac:dyDescent="0.25">
      <c r="A74" s="238"/>
      <c r="B74" s="306">
        <f t="shared" si="3"/>
        <v>70</v>
      </c>
      <c r="C74" s="422"/>
      <c r="D74" s="360"/>
      <c r="E74" s="360"/>
      <c r="F74" s="683"/>
      <c r="G74" s="684"/>
      <c r="H74" s="685"/>
      <c r="I74" s="684"/>
      <c r="J74" s="684"/>
      <c r="K74" s="684"/>
      <c r="L74" s="718"/>
      <c r="M74" s="683"/>
      <c r="N74" s="684"/>
      <c r="O74" s="323"/>
      <c r="P74" s="356"/>
      <c r="Q74" s="420" t="s">
        <v>211</v>
      </c>
      <c r="R74" s="281"/>
      <c r="S74" s="351"/>
      <c r="T74" s="351"/>
      <c r="U74" s="281"/>
      <c r="V74" s="281"/>
      <c r="W74" s="929"/>
      <c r="X74" s="930"/>
      <c r="Y74" s="930"/>
      <c r="Z74" s="931"/>
      <c r="AA74" s="929"/>
      <c r="AB74" s="930"/>
      <c r="AC74" s="930"/>
      <c r="AD74" s="931"/>
      <c r="AE74" s="941">
        <f>SUM(W74:AD74)</f>
        <v>0</v>
      </c>
      <c r="AF74" s="942"/>
      <c r="AG74" s="942"/>
      <c r="AH74" s="361"/>
      <c r="AI74" s="306">
        <f t="shared" si="2"/>
        <v>70</v>
      </c>
    </row>
    <row r="75" spans="1:35" x14ac:dyDescent="0.25">
      <c r="A75" s="238"/>
      <c r="B75" s="306">
        <f t="shared" si="3"/>
        <v>71</v>
      </c>
      <c r="C75" s="423" t="s">
        <v>226</v>
      </c>
      <c r="D75" s="344" t="s">
        <v>208</v>
      </c>
      <c r="E75" s="943" t="s">
        <v>96</v>
      </c>
      <c r="F75" s="944"/>
      <c r="G75" s="944"/>
      <c r="H75" s="944"/>
      <c r="I75" s="945"/>
      <c r="J75" s="943" t="s">
        <v>98</v>
      </c>
      <c r="K75" s="944"/>
      <c r="L75" s="944"/>
      <c r="M75" s="944"/>
      <c r="N75" s="945"/>
      <c r="O75" s="323"/>
      <c r="P75" s="356"/>
      <c r="Q75" s="420" t="s">
        <v>213</v>
      </c>
      <c r="R75" s="281"/>
      <c r="S75" s="351"/>
      <c r="T75" s="351"/>
      <c r="U75" s="281"/>
      <c r="V75" s="281"/>
      <c r="W75" s="929"/>
      <c r="X75" s="930"/>
      <c r="Y75" s="930"/>
      <c r="Z75" s="931"/>
      <c r="AA75" s="929"/>
      <c r="AB75" s="930"/>
      <c r="AC75" s="930"/>
      <c r="AD75" s="931"/>
      <c r="AE75" s="941">
        <f>SUM(W75:AD75)</f>
        <v>0</v>
      </c>
      <c r="AF75" s="942"/>
      <c r="AG75" s="942"/>
      <c r="AH75" s="354"/>
      <c r="AI75" s="306">
        <f t="shared" si="2"/>
        <v>71</v>
      </c>
    </row>
    <row r="76" spans="1:35" x14ac:dyDescent="0.25">
      <c r="A76" s="238"/>
      <c r="B76" s="306">
        <f t="shared" si="3"/>
        <v>72</v>
      </c>
      <c r="C76" s="420" t="s">
        <v>227</v>
      </c>
      <c r="D76" s="344">
        <v>851</v>
      </c>
      <c r="E76" s="715"/>
      <c r="F76" s="877">
        <f>CalcMonth!C217</f>
        <v>0</v>
      </c>
      <c r="G76" s="877"/>
      <c r="H76" s="877"/>
      <c r="I76" s="632"/>
      <c r="J76" s="691"/>
      <c r="K76" s="925">
        <f>CalcYear!C307</f>
        <v>0</v>
      </c>
      <c r="L76" s="925"/>
      <c r="M76" s="925"/>
      <c r="N76" s="716"/>
      <c r="O76" s="323"/>
      <c r="P76" s="356"/>
      <c r="Q76" s="420" t="s">
        <v>215</v>
      </c>
      <c r="R76" s="281"/>
      <c r="S76" s="351"/>
      <c r="T76" s="351"/>
      <c r="U76" s="281"/>
      <c r="V76" s="281"/>
      <c r="W76" s="929"/>
      <c r="X76" s="930"/>
      <c r="Y76" s="930"/>
      <c r="Z76" s="931"/>
      <c r="AA76" s="929"/>
      <c r="AB76" s="930"/>
      <c r="AC76" s="930"/>
      <c r="AD76" s="931"/>
      <c r="AE76" s="941">
        <f>SUM(W76:AD76)</f>
        <v>0</v>
      </c>
      <c r="AF76" s="942"/>
      <c r="AG76" s="942"/>
      <c r="AH76" s="354"/>
      <c r="AI76" s="306">
        <f t="shared" si="2"/>
        <v>72</v>
      </c>
    </row>
    <row r="77" spans="1:35" x14ac:dyDescent="0.25">
      <c r="A77" s="238"/>
      <c r="B77" s="306">
        <f t="shared" si="3"/>
        <v>73</v>
      </c>
      <c r="C77" s="420" t="s">
        <v>228</v>
      </c>
      <c r="D77" s="344">
        <v>855</v>
      </c>
      <c r="E77" s="715"/>
      <c r="F77" s="877">
        <f>CalcMonth!C218</f>
        <v>0</v>
      </c>
      <c r="G77" s="877"/>
      <c r="H77" s="877"/>
      <c r="I77" s="632"/>
      <c r="J77" s="691"/>
      <c r="K77" s="925">
        <f>CalcYear!C308</f>
        <v>0</v>
      </c>
      <c r="L77" s="925"/>
      <c r="M77" s="925"/>
      <c r="N77" s="716"/>
      <c r="O77" s="323"/>
      <c r="P77" s="356"/>
      <c r="Q77" s="425" t="s">
        <v>229</v>
      </c>
      <c r="R77" s="294"/>
      <c r="S77" s="351"/>
      <c r="T77" s="351"/>
      <c r="U77" s="294"/>
      <c r="V77" s="294"/>
      <c r="W77" s="929"/>
      <c r="X77" s="930"/>
      <c r="Y77" s="930"/>
      <c r="Z77" s="931"/>
      <c r="AA77" s="929"/>
      <c r="AB77" s="930"/>
      <c r="AC77" s="930"/>
      <c r="AD77" s="931"/>
      <c r="AE77" s="941">
        <f>SUM(W77:AD77)</f>
        <v>0</v>
      </c>
      <c r="AF77" s="942"/>
      <c r="AG77" s="942"/>
      <c r="AH77" s="354"/>
      <c r="AI77" s="306">
        <f t="shared" si="2"/>
        <v>73</v>
      </c>
    </row>
    <row r="78" spans="1:35" x14ac:dyDescent="0.25">
      <c r="A78" s="238"/>
      <c r="B78" s="306">
        <f t="shared" si="3"/>
        <v>74</v>
      </c>
      <c r="C78" s="420" t="s">
        <v>230</v>
      </c>
      <c r="D78" s="344">
        <v>865</v>
      </c>
      <c r="E78" s="715"/>
      <c r="F78" s="877">
        <f>CalcMonth!C219</f>
        <v>0</v>
      </c>
      <c r="G78" s="877"/>
      <c r="H78" s="877"/>
      <c r="I78" s="632"/>
      <c r="J78" s="691"/>
      <c r="K78" s="925">
        <f>CalcYear!C309</f>
        <v>0</v>
      </c>
      <c r="L78" s="925"/>
      <c r="M78" s="925"/>
      <c r="N78" s="716"/>
      <c r="O78" s="323"/>
      <c r="P78" s="342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935" t="s">
        <v>231</v>
      </c>
      <c r="AB78" s="936"/>
      <c r="AC78" s="936"/>
      <c r="AD78" s="937"/>
      <c r="AE78" s="936" t="s">
        <v>232</v>
      </c>
      <c r="AF78" s="936"/>
      <c r="AG78" s="936"/>
      <c r="AH78" s="362"/>
      <c r="AI78" s="306">
        <f t="shared" si="2"/>
        <v>74</v>
      </c>
    </row>
    <row r="79" spans="1:35" x14ac:dyDescent="0.25">
      <c r="A79" s="238"/>
      <c r="B79" s="306">
        <f t="shared" si="3"/>
        <v>75</v>
      </c>
      <c r="C79" s="424" t="s">
        <v>233</v>
      </c>
      <c r="D79" s="344">
        <v>866</v>
      </c>
      <c r="E79" s="715"/>
      <c r="F79" s="877">
        <f>CalcMonth!C220</f>
        <v>0</v>
      </c>
      <c r="G79" s="877"/>
      <c r="H79" s="877"/>
      <c r="I79" s="632"/>
      <c r="J79" s="691"/>
      <c r="K79" s="925">
        <f>CalcYear!C310</f>
        <v>0</v>
      </c>
      <c r="L79" s="925"/>
      <c r="M79" s="925"/>
      <c r="N79" s="716"/>
      <c r="O79" s="323"/>
      <c r="P79" s="342"/>
      <c r="Q79" s="425" t="s">
        <v>234</v>
      </c>
      <c r="R79" s="281"/>
      <c r="S79" s="281"/>
      <c r="T79" s="281"/>
      <c r="U79" s="281"/>
      <c r="V79" s="281"/>
      <c r="W79" s="281"/>
      <c r="X79" s="335"/>
      <c r="Y79" s="335"/>
      <c r="Z79" s="281"/>
      <c r="AA79" s="949" t="s">
        <v>388</v>
      </c>
      <c r="AB79" s="950"/>
      <c r="AC79" s="950"/>
      <c r="AD79" s="951"/>
      <c r="AE79" s="952"/>
      <c r="AF79" s="953"/>
      <c r="AG79" s="953"/>
      <c r="AH79" s="317"/>
      <c r="AI79" s="306">
        <f t="shared" si="2"/>
        <v>75</v>
      </c>
    </row>
    <row r="80" spans="1:35" x14ac:dyDescent="0.25">
      <c r="A80" s="238"/>
      <c r="B80" s="306">
        <f t="shared" si="3"/>
        <v>76</v>
      </c>
      <c r="C80" s="425" t="s">
        <v>235</v>
      </c>
      <c r="D80" s="336"/>
      <c r="E80" s="715"/>
      <c r="F80" s="877">
        <f>SUM(F76:H79)</f>
        <v>0</v>
      </c>
      <c r="G80" s="877"/>
      <c r="H80" s="877"/>
      <c r="I80" s="632"/>
      <c r="J80" s="691"/>
      <c r="K80" s="925">
        <f>SUM(K76:M79)</f>
        <v>0</v>
      </c>
      <c r="L80" s="925"/>
      <c r="M80" s="925"/>
      <c r="N80" s="716"/>
      <c r="O80" s="323"/>
      <c r="P80" s="342"/>
      <c r="Q80" s="474" t="s">
        <v>236</v>
      </c>
      <c r="R80" s="281"/>
      <c r="S80" s="363"/>
      <c r="T80" s="363"/>
      <c r="U80" s="281"/>
      <c r="V80" s="281"/>
      <c r="W80" s="281"/>
      <c r="X80" s="363"/>
      <c r="Y80" s="363"/>
      <c r="Z80" s="281"/>
      <c r="AA80" s="364"/>
      <c r="AB80" s="305"/>
      <c r="AC80" s="363"/>
      <c r="AD80" s="363"/>
      <c r="AE80" s="364"/>
      <c r="AF80" s="281"/>
      <c r="AG80" s="281"/>
      <c r="AH80" s="362"/>
      <c r="AI80" s="306">
        <f t="shared" si="2"/>
        <v>76</v>
      </c>
    </row>
    <row r="81" spans="1:35" x14ac:dyDescent="0.25">
      <c r="A81" s="238"/>
      <c r="B81" s="306">
        <f t="shared" si="3"/>
        <v>77</v>
      </c>
      <c r="C81" s="422"/>
      <c r="D81" s="336"/>
      <c r="E81" s="360"/>
      <c r="F81" s="683"/>
      <c r="G81" s="684"/>
      <c r="H81" s="685"/>
      <c r="I81" s="684"/>
      <c r="J81" s="684"/>
      <c r="K81" s="684"/>
      <c r="L81" s="684"/>
      <c r="M81" s="684"/>
      <c r="N81" s="718"/>
      <c r="O81" s="317"/>
      <c r="P81" s="342"/>
      <c r="Q81" s="425" t="s">
        <v>237</v>
      </c>
      <c r="R81" s="305"/>
      <c r="S81" s="281"/>
      <c r="T81" s="281"/>
      <c r="U81" s="281"/>
      <c r="V81" s="281"/>
      <c r="W81" s="281"/>
      <c r="X81" s="281"/>
      <c r="Y81" s="281"/>
      <c r="Z81" s="281"/>
      <c r="AA81" s="946" t="s">
        <v>388</v>
      </c>
      <c r="AB81" s="947"/>
      <c r="AC81" s="947"/>
      <c r="AD81" s="948"/>
      <c r="AE81" s="946"/>
      <c r="AF81" s="947"/>
      <c r="AG81" s="947"/>
      <c r="AH81" s="317"/>
      <c r="AI81" s="306">
        <f t="shared" si="2"/>
        <v>77</v>
      </c>
    </row>
    <row r="82" spans="1:35" x14ac:dyDescent="0.25">
      <c r="A82" s="238"/>
      <c r="B82" s="306">
        <f t="shared" si="3"/>
        <v>78</v>
      </c>
      <c r="C82" s="421" t="s">
        <v>238</v>
      </c>
      <c r="D82" s="336"/>
      <c r="E82" s="717"/>
      <c r="F82" s="921">
        <f>F73-F80</f>
        <v>0</v>
      </c>
      <c r="G82" s="921"/>
      <c r="H82" s="921"/>
      <c r="I82" s="674"/>
      <c r="J82" s="675"/>
      <c r="K82" s="922">
        <f>K73-K80</f>
        <v>0</v>
      </c>
      <c r="L82" s="922"/>
      <c r="M82" s="922"/>
      <c r="N82" s="384"/>
      <c r="O82" s="317"/>
      <c r="P82" s="342"/>
      <c r="Q82" s="281" t="s">
        <v>239</v>
      </c>
      <c r="R82" s="305"/>
      <c r="S82" s="281"/>
      <c r="T82" s="281"/>
      <c r="U82" s="281"/>
      <c r="V82" s="281"/>
      <c r="W82" s="281"/>
      <c r="X82" s="281"/>
      <c r="Y82" s="281"/>
      <c r="Z82" s="281"/>
      <c r="AA82" s="281"/>
      <c r="AB82" s="305"/>
      <c r="AC82" s="281"/>
      <c r="AD82" s="281"/>
      <c r="AE82" s="281"/>
      <c r="AF82" s="281"/>
      <c r="AG82" s="281"/>
      <c r="AH82" s="317"/>
      <c r="AI82" s="306">
        <f t="shared" si="2"/>
        <v>78</v>
      </c>
    </row>
  </sheetData>
  <sheetProtection insertHyperlinks="0" selectLockedCells="1"/>
  <mergeCells count="384">
    <mergeCell ref="AA81:AD81"/>
    <mergeCell ref="AE81:AG81"/>
    <mergeCell ref="F82:H82"/>
    <mergeCell ref="K82:M82"/>
    <mergeCell ref="F79:H79"/>
    <mergeCell ref="K79:M79"/>
    <mergeCell ref="AA79:AD79"/>
    <mergeCell ref="AE79:AG79"/>
    <mergeCell ref="F80:H80"/>
    <mergeCell ref="K80:M80"/>
    <mergeCell ref="F77:H77"/>
    <mergeCell ref="K77:M77"/>
    <mergeCell ref="W77:Z77"/>
    <mergeCell ref="AA77:AD77"/>
    <mergeCell ref="AE77:AG77"/>
    <mergeCell ref="F78:H78"/>
    <mergeCell ref="K78:M78"/>
    <mergeCell ref="AA78:AD78"/>
    <mergeCell ref="AE78:AG78"/>
    <mergeCell ref="E75:I75"/>
    <mergeCell ref="J75:N75"/>
    <mergeCell ref="W75:Z75"/>
    <mergeCell ref="AA75:AD75"/>
    <mergeCell ref="AE75:AG75"/>
    <mergeCell ref="F76:H76"/>
    <mergeCell ref="K76:M76"/>
    <mergeCell ref="W76:Z76"/>
    <mergeCell ref="AA76:AD76"/>
    <mergeCell ref="AE76:AG76"/>
    <mergeCell ref="F73:H73"/>
    <mergeCell ref="K73:M73"/>
    <mergeCell ref="W73:Z73"/>
    <mergeCell ref="AA73:AD73"/>
    <mergeCell ref="AE73:AG73"/>
    <mergeCell ref="W74:Z74"/>
    <mergeCell ref="AA74:AD74"/>
    <mergeCell ref="AE74:AG74"/>
    <mergeCell ref="F71:H71"/>
    <mergeCell ref="K71:M71"/>
    <mergeCell ref="W71:Z71"/>
    <mergeCell ref="AA71:AD71"/>
    <mergeCell ref="AE71:AG71"/>
    <mergeCell ref="F72:H72"/>
    <mergeCell ref="K72:M72"/>
    <mergeCell ref="W72:Z72"/>
    <mergeCell ref="AA72:AD72"/>
    <mergeCell ref="AE72:AG72"/>
    <mergeCell ref="F69:H69"/>
    <mergeCell ref="K69:M69"/>
    <mergeCell ref="W69:Z69"/>
    <mergeCell ref="AA69:AD69"/>
    <mergeCell ref="AE69:AG69"/>
    <mergeCell ref="F70:H70"/>
    <mergeCell ref="K70:M70"/>
    <mergeCell ref="W70:Z70"/>
    <mergeCell ref="AA70:AD70"/>
    <mergeCell ref="AE70:AG70"/>
    <mergeCell ref="F67:H67"/>
    <mergeCell ref="K67:M67"/>
    <mergeCell ref="W67:Z67"/>
    <mergeCell ref="AA67:AD67"/>
    <mergeCell ref="F68:H68"/>
    <mergeCell ref="K68:M68"/>
    <mergeCell ref="W68:Z68"/>
    <mergeCell ref="AA68:AD68"/>
    <mergeCell ref="Q64:Z64"/>
    <mergeCell ref="E65:I65"/>
    <mergeCell ref="J65:N65"/>
    <mergeCell ref="W65:Z65"/>
    <mergeCell ref="AA65:AD65"/>
    <mergeCell ref="F66:H66"/>
    <mergeCell ref="K66:M66"/>
    <mergeCell ref="W66:Z66"/>
    <mergeCell ref="AA66:AD66"/>
    <mergeCell ref="F63:H63"/>
    <mergeCell ref="K63:M63"/>
    <mergeCell ref="P63:R63"/>
    <mergeCell ref="U63:W63"/>
    <mergeCell ref="Z63:AB63"/>
    <mergeCell ref="AE63:AG63"/>
    <mergeCell ref="F62:H62"/>
    <mergeCell ref="K62:M62"/>
    <mergeCell ref="P62:R62"/>
    <mergeCell ref="U62:W62"/>
    <mergeCell ref="Z62:AB62"/>
    <mergeCell ref="AE62:AG62"/>
    <mergeCell ref="F61:H61"/>
    <mergeCell ref="K61:M61"/>
    <mergeCell ref="P61:R61"/>
    <mergeCell ref="U61:W61"/>
    <mergeCell ref="Z61:AB61"/>
    <mergeCell ref="AE61:AG61"/>
    <mergeCell ref="F60:H60"/>
    <mergeCell ref="K60:M60"/>
    <mergeCell ref="P60:R60"/>
    <mergeCell ref="U60:W60"/>
    <mergeCell ref="Z60:AB60"/>
    <mergeCell ref="AE60:AG60"/>
    <mergeCell ref="F59:H59"/>
    <mergeCell ref="K59:M59"/>
    <mergeCell ref="P59:R59"/>
    <mergeCell ref="U59:W59"/>
    <mergeCell ref="Z59:AB59"/>
    <mergeCell ref="AE59:AG59"/>
    <mergeCell ref="F58:H58"/>
    <mergeCell ref="K58:M58"/>
    <mergeCell ref="P58:R58"/>
    <mergeCell ref="U58:W58"/>
    <mergeCell ref="Z58:AB58"/>
    <mergeCell ref="AE58:AG58"/>
    <mergeCell ref="F57:H57"/>
    <mergeCell ref="K57:M57"/>
    <mergeCell ref="P57:R57"/>
    <mergeCell ref="U57:W57"/>
    <mergeCell ref="Z57:AB57"/>
    <mergeCell ref="AE57:AG57"/>
    <mergeCell ref="F56:H56"/>
    <mergeCell ref="K56:M56"/>
    <mergeCell ref="P56:R56"/>
    <mergeCell ref="U56:W56"/>
    <mergeCell ref="Z56:AB56"/>
    <mergeCell ref="AE56:AG56"/>
    <mergeCell ref="F55:H55"/>
    <mergeCell ref="K55:M55"/>
    <mergeCell ref="P55:R55"/>
    <mergeCell ref="U55:W55"/>
    <mergeCell ref="Z55:AB55"/>
    <mergeCell ref="AE55:AG55"/>
    <mergeCell ref="F54:H54"/>
    <mergeCell ref="K54:M54"/>
    <mergeCell ref="P54:R54"/>
    <mergeCell ref="U54:W54"/>
    <mergeCell ref="Z54:AB54"/>
    <mergeCell ref="AE54:AG54"/>
    <mergeCell ref="F53:H53"/>
    <mergeCell ref="K53:M53"/>
    <mergeCell ref="P53:R53"/>
    <mergeCell ref="U53:W53"/>
    <mergeCell ref="Z53:AB53"/>
    <mergeCell ref="AE53:AG53"/>
    <mergeCell ref="F52:H52"/>
    <mergeCell ref="K52:M52"/>
    <mergeCell ref="P52:R52"/>
    <mergeCell ref="U52:W52"/>
    <mergeCell ref="Z52:AB52"/>
    <mergeCell ref="AE52:AG52"/>
    <mergeCell ref="F51:H51"/>
    <mergeCell ref="K51:M51"/>
    <mergeCell ref="P51:R51"/>
    <mergeCell ref="U51:W51"/>
    <mergeCell ref="Z51:AB51"/>
    <mergeCell ref="AE51:AG51"/>
    <mergeCell ref="F50:H50"/>
    <mergeCell ref="K50:M50"/>
    <mergeCell ref="P50:R50"/>
    <mergeCell ref="U50:W50"/>
    <mergeCell ref="Z50:AB50"/>
    <mergeCell ref="AE50:AG50"/>
    <mergeCell ref="F49:H49"/>
    <mergeCell ref="K49:M49"/>
    <mergeCell ref="P49:R49"/>
    <mergeCell ref="U49:W49"/>
    <mergeCell ref="Z49:AB49"/>
    <mergeCell ref="AE49:AG49"/>
    <mergeCell ref="F48:H48"/>
    <mergeCell ref="K48:M48"/>
    <mergeCell ref="P48:R48"/>
    <mergeCell ref="U48:W48"/>
    <mergeCell ref="Z48:AB48"/>
    <mergeCell ref="AE48:AG48"/>
    <mergeCell ref="F47:H47"/>
    <mergeCell ref="K47:M47"/>
    <mergeCell ref="P47:R47"/>
    <mergeCell ref="U47:W47"/>
    <mergeCell ref="Z47:AB47"/>
    <mergeCell ref="AE47:AG47"/>
    <mergeCell ref="F46:H46"/>
    <mergeCell ref="K46:M46"/>
    <mergeCell ref="P46:R46"/>
    <mergeCell ref="U46:W46"/>
    <mergeCell ref="Z46:AB46"/>
    <mergeCell ref="AE46:AG46"/>
    <mergeCell ref="F43:H43"/>
    <mergeCell ref="K43:M43"/>
    <mergeCell ref="P43:R43"/>
    <mergeCell ref="U43:W43"/>
    <mergeCell ref="Z43:AB43"/>
    <mergeCell ref="AE43:AG43"/>
    <mergeCell ref="F42:H42"/>
    <mergeCell ref="K42:M42"/>
    <mergeCell ref="P42:R42"/>
    <mergeCell ref="U42:W42"/>
    <mergeCell ref="Z42:AB42"/>
    <mergeCell ref="AE42:AG42"/>
    <mergeCell ref="F41:H41"/>
    <mergeCell ref="K41:M41"/>
    <mergeCell ref="P41:R41"/>
    <mergeCell ref="U41:W41"/>
    <mergeCell ref="Z41:AB41"/>
    <mergeCell ref="AE41:AG41"/>
    <mergeCell ref="F40:H40"/>
    <mergeCell ref="K40:M40"/>
    <mergeCell ref="P40:R40"/>
    <mergeCell ref="U40:W40"/>
    <mergeCell ref="Z40:AB40"/>
    <mergeCell ref="AE40:AG40"/>
    <mergeCell ref="F39:H39"/>
    <mergeCell ref="K39:M39"/>
    <mergeCell ref="P39:R39"/>
    <mergeCell ref="U39:W39"/>
    <mergeCell ref="Z39:AB39"/>
    <mergeCell ref="AE39:AG39"/>
    <mergeCell ref="F38:H38"/>
    <mergeCell ref="K38:M38"/>
    <mergeCell ref="P38:R38"/>
    <mergeCell ref="U38:W38"/>
    <mergeCell ref="Z38:AB38"/>
    <mergeCell ref="AE38:AG38"/>
    <mergeCell ref="F37:H37"/>
    <mergeCell ref="K37:M37"/>
    <mergeCell ref="P37:R37"/>
    <mergeCell ref="U37:W37"/>
    <mergeCell ref="Z37:AB37"/>
    <mergeCell ref="AE37:AG37"/>
    <mergeCell ref="F36:H36"/>
    <mergeCell ref="K36:M36"/>
    <mergeCell ref="P36:R36"/>
    <mergeCell ref="U36:W36"/>
    <mergeCell ref="Z36:AB36"/>
    <mergeCell ref="AE36:AG36"/>
    <mergeCell ref="F35:H35"/>
    <mergeCell ref="K35:M35"/>
    <mergeCell ref="P35:R35"/>
    <mergeCell ref="U35:W35"/>
    <mergeCell ref="Z35:AB35"/>
    <mergeCell ref="AE35:AG35"/>
    <mergeCell ref="F34:H34"/>
    <mergeCell ref="K34:M34"/>
    <mergeCell ref="P34:R34"/>
    <mergeCell ref="U34:W34"/>
    <mergeCell ref="Z34:AB34"/>
    <mergeCell ref="AE34:AG34"/>
    <mergeCell ref="F33:H33"/>
    <mergeCell ref="K33:M33"/>
    <mergeCell ref="P33:R33"/>
    <mergeCell ref="U33:W33"/>
    <mergeCell ref="Z33:AB33"/>
    <mergeCell ref="AE33:AG33"/>
    <mergeCell ref="F32:H32"/>
    <mergeCell ref="K32:M32"/>
    <mergeCell ref="P32:R32"/>
    <mergeCell ref="U32:W32"/>
    <mergeCell ref="Z32:AB32"/>
    <mergeCell ref="AE32:AG32"/>
    <mergeCell ref="F31:H31"/>
    <mergeCell ref="K31:M31"/>
    <mergeCell ref="P31:R31"/>
    <mergeCell ref="U31:W31"/>
    <mergeCell ref="Z31:AB31"/>
    <mergeCell ref="AE31:AG31"/>
    <mergeCell ref="F30:H30"/>
    <mergeCell ref="K30:M30"/>
    <mergeCell ref="P30:R30"/>
    <mergeCell ref="U30:W30"/>
    <mergeCell ref="Z30:AB30"/>
    <mergeCell ref="AE30:AG30"/>
    <mergeCell ref="F29:H29"/>
    <mergeCell ref="K29:M29"/>
    <mergeCell ref="P29:R29"/>
    <mergeCell ref="U29:W29"/>
    <mergeCell ref="Z29:AB29"/>
    <mergeCell ref="AE29:AG29"/>
    <mergeCell ref="F28:H28"/>
    <mergeCell ref="K28:M28"/>
    <mergeCell ref="P28:R28"/>
    <mergeCell ref="U28:W28"/>
    <mergeCell ref="Z28:AB28"/>
    <mergeCell ref="AE28:AG28"/>
    <mergeCell ref="F27:H27"/>
    <mergeCell ref="K27:M27"/>
    <mergeCell ref="P27:R27"/>
    <mergeCell ref="U27:W27"/>
    <mergeCell ref="Z27:AB27"/>
    <mergeCell ref="AE27:AG27"/>
    <mergeCell ref="F26:H26"/>
    <mergeCell ref="K26:M26"/>
    <mergeCell ref="P26:R26"/>
    <mergeCell ref="U26:W26"/>
    <mergeCell ref="Z26:AB26"/>
    <mergeCell ref="AE26:AG26"/>
    <mergeCell ref="F24:H24"/>
    <mergeCell ref="K24:M24"/>
    <mergeCell ref="P24:R24"/>
    <mergeCell ref="U24:W24"/>
    <mergeCell ref="Z24:AB24"/>
    <mergeCell ref="AE24:AG24"/>
    <mergeCell ref="F23:H23"/>
    <mergeCell ref="K23:M23"/>
    <mergeCell ref="P23:R23"/>
    <mergeCell ref="U23:W23"/>
    <mergeCell ref="Z23:AB23"/>
    <mergeCell ref="AE23:AG23"/>
    <mergeCell ref="F22:H22"/>
    <mergeCell ref="K22:M22"/>
    <mergeCell ref="P22:R22"/>
    <mergeCell ref="U22:W22"/>
    <mergeCell ref="Z22:AB22"/>
    <mergeCell ref="AE22:AG22"/>
    <mergeCell ref="F21:H21"/>
    <mergeCell ref="K21:M21"/>
    <mergeCell ref="P21:R21"/>
    <mergeCell ref="U21:W21"/>
    <mergeCell ref="Z21:AB21"/>
    <mergeCell ref="AE21:AG21"/>
    <mergeCell ref="F20:H20"/>
    <mergeCell ref="K20:M20"/>
    <mergeCell ref="P20:R20"/>
    <mergeCell ref="U20:W20"/>
    <mergeCell ref="Z20:AB20"/>
    <mergeCell ref="AE20:AG20"/>
    <mergeCell ref="F19:H19"/>
    <mergeCell ref="K19:M19"/>
    <mergeCell ref="P19:R19"/>
    <mergeCell ref="U19:W19"/>
    <mergeCell ref="Z19:AB19"/>
    <mergeCell ref="AE19:AG19"/>
    <mergeCell ref="F18:H18"/>
    <mergeCell ref="K18:M18"/>
    <mergeCell ref="P18:R18"/>
    <mergeCell ref="U18:W18"/>
    <mergeCell ref="Z18:AB18"/>
    <mergeCell ref="AE18:AG18"/>
    <mergeCell ref="F17:H17"/>
    <mergeCell ref="K17:M17"/>
    <mergeCell ref="P17:R17"/>
    <mergeCell ref="U17:W17"/>
    <mergeCell ref="Z17:AB17"/>
    <mergeCell ref="AE17:AG17"/>
    <mergeCell ref="F16:H16"/>
    <mergeCell ref="K16:M16"/>
    <mergeCell ref="P16:R16"/>
    <mergeCell ref="U16:W16"/>
    <mergeCell ref="Z16:AB16"/>
    <mergeCell ref="AE16:AG16"/>
    <mergeCell ref="F14:H14"/>
    <mergeCell ref="K14:M14"/>
    <mergeCell ref="P14:R14"/>
    <mergeCell ref="U14:W14"/>
    <mergeCell ref="Z14:AB14"/>
    <mergeCell ref="AE14:AG14"/>
    <mergeCell ref="F12:H12"/>
    <mergeCell ref="K12:M12"/>
    <mergeCell ref="P12:R12"/>
    <mergeCell ref="U12:W12"/>
    <mergeCell ref="Z12:AB12"/>
    <mergeCell ref="AE12:AG12"/>
    <mergeCell ref="F11:H11"/>
    <mergeCell ref="K11:M11"/>
    <mergeCell ref="P11:R11"/>
    <mergeCell ref="U11:W11"/>
    <mergeCell ref="Z11:AB11"/>
    <mergeCell ref="AE11:AG11"/>
    <mergeCell ref="F6:H6"/>
    <mergeCell ref="K6:M6"/>
    <mergeCell ref="P6:R6"/>
    <mergeCell ref="U6:W6"/>
    <mergeCell ref="Z6:AB6"/>
    <mergeCell ref="AE6:AG6"/>
    <mergeCell ref="F5:H5"/>
    <mergeCell ref="K5:M5"/>
    <mergeCell ref="P5:R5"/>
    <mergeCell ref="U5:W5"/>
    <mergeCell ref="Z5:AB5"/>
    <mergeCell ref="AE5:AG5"/>
    <mergeCell ref="D2:AF2"/>
    <mergeCell ref="E3:N3"/>
    <mergeCell ref="O3:X3"/>
    <mergeCell ref="Y3:AH3"/>
    <mergeCell ref="E4:I4"/>
    <mergeCell ref="J4:N4"/>
    <mergeCell ref="O4:S4"/>
    <mergeCell ref="T4:X4"/>
    <mergeCell ref="Y4:AC4"/>
    <mergeCell ref="AD4:A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S46"/>
  <sheetViews>
    <sheetView workbookViewId="0">
      <selection activeCell="B2" sqref="B2"/>
    </sheetView>
  </sheetViews>
  <sheetFormatPr defaultRowHeight="15" x14ac:dyDescent="0.25"/>
  <cols>
    <col min="1" max="1" width="2.7109375" customWidth="1"/>
    <col min="2" max="2" width="3.28515625" customWidth="1"/>
    <col min="3" max="3" width="49.5703125" customWidth="1"/>
    <col min="4" max="4" width="5.42578125" customWidth="1"/>
    <col min="5" max="5" width="8.7109375" customWidth="1"/>
    <col min="6" max="6" width="15" customWidth="1"/>
    <col min="7" max="7" width="1.140625" customWidth="1"/>
    <col min="8" max="8" width="12.28515625" customWidth="1"/>
    <col min="9" max="9" width="1.140625" customWidth="1"/>
    <col min="10" max="10" width="8.7109375" style="513" customWidth="1"/>
    <col min="11" max="11" width="5.7109375" customWidth="1"/>
    <col min="12" max="12" width="13.85546875" customWidth="1"/>
    <col min="13" max="13" width="1.140625" customWidth="1"/>
    <col min="14" max="14" width="12.140625" customWidth="1"/>
    <col min="15" max="15" width="1.140625" customWidth="1"/>
    <col min="16" max="16" width="8.7109375" style="513" customWidth="1"/>
    <col min="17" max="17" width="3.28515625" customWidth="1"/>
  </cols>
  <sheetData>
    <row r="1" spans="1:19" ht="15.75" x14ac:dyDescent="0.25">
      <c r="A1" s="238"/>
      <c r="B1" s="2" t="s">
        <v>1186</v>
      </c>
      <c r="C1" s="365"/>
      <c r="D1" s="366"/>
      <c r="E1" s="366"/>
      <c r="F1" s="366"/>
      <c r="G1" s="366"/>
      <c r="H1" s="366"/>
      <c r="I1" s="366"/>
      <c r="J1" s="774"/>
      <c r="K1" s="366"/>
      <c r="L1" s="366"/>
      <c r="M1" s="366"/>
      <c r="N1" s="366"/>
      <c r="O1" s="366"/>
      <c r="P1" s="774"/>
      <c r="Q1" s="367"/>
      <c r="S1" s="562" t="s">
        <v>1149</v>
      </c>
    </row>
    <row r="2" spans="1:19" x14ac:dyDescent="0.25">
      <c r="A2" s="19"/>
      <c r="B2" s="222" t="s">
        <v>0</v>
      </c>
      <c r="C2" s="368"/>
      <c r="D2" s="954" t="s">
        <v>240</v>
      </c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782"/>
      <c r="Q2" s="478" t="s">
        <v>241</v>
      </c>
    </row>
    <row r="3" spans="1:19" x14ac:dyDescent="0.25">
      <c r="A3" s="19"/>
      <c r="B3" s="369" t="s">
        <v>91</v>
      </c>
      <c r="C3" s="370"/>
      <c r="D3" s="371"/>
      <c r="E3" s="955" t="s">
        <v>96</v>
      </c>
      <c r="F3" s="956"/>
      <c r="G3" s="956"/>
      <c r="H3" s="956"/>
      <c r="I3" s="956"/>
      <c r="J3" s="956"/>
      <c r="K3" s="957" t="s">
        <v>98</v>
      </c>
      <c r="L3" s="956"/>
      <c r="M3" s="956"/>
      <c r="N3" s="956"/>
      <c r="O3" s="956"/>
      <c r="P3" s="958"/>
      <c r="Q3" s="369" t="s">
        <v>91</v>
      </c>
    </row>
    <row r="4" spans="1:19" x14ac:dyDescent="0.25">
      <c r="A4" s="19"/>
      <c r="B4" s="372" t="s">
        <v>95</v>
      </c>
      <c r="C4" s="444" t="s">
        <v>93</v>
      </c>
      <c r="D4" s="479" t="s">
        <v>242</v>
      </c>
      <c r="E4" s="480" t="s">
        <v>24</v>
      </c>
      <c r="F4" s="479" t="s">
        <v>100</v>
      </c>
      <c r="G4" s="481"/>
      <c r="H4" s="557" t="s">
        <v>243</v>
      </c>
      <c r="I4" s="483"/>
      <c r="J4" s="775" t="s">
        <v>244</v>
      </c>
      <c r="K4" s="480" t="s">
        <v>24</v>
      </c>
      <c r="L4" s="479" t="s">
        <v>100</v>
      </c>
      <c r="M4" s="481"/>
      <c r="N4" s="482" t="s">
        <v>243</v>
      </c>
      <c r="O4" s="483"/>
      <c r="P4" s="783" t="s">
        <v>244</v>
      </c>
      <c r="Q4" s="373" t="s">
        <v>95</v>
      </c>
    </row>
    <row r="5" spans="1:19" x14ac:dyDescent="0.25">
      <c r="A5" s="19"/>
      <c r="B5" s="374">
        <v>1</v>
      </c>
      <c r="C5" s="427" t="s">
        <v>245</v>
      </c>
      <c r="D5" s="375" t="s">
        <v>246</v>
      </c>
      <c r="E5" s="720">
        <f>Units!B4</f>
        <v>0</v>
      </c>
      <c r="F5" s="720">
        <f ca="1">Units!C4</f>
        <v>0</v>
      </c>
      <c r="G5" s="721">
        <v>431</v>
      </c>
      <c r="H5" s="722">
        <f ca="1">Units!D4</f>
        <v>0</v>
      </c>
      <c r="I5" s="376"/>
      <c r="J5" s="776" t="str">
        <f ca="1">IF(ISERROR(H5/E5),"",H5/E5/10000)</f>
        <v/>
      </c>
      <c r="K5" s="377">
        <f>Units!E4</f>
        <v>0</v>
      </c>
      <c r="L5" s="747">
        <f ca="1">Units!F4</f>
        <v>0</v>
      </c>
      <c r="M5" s="748"/>
      <c r="N5" s="747">
        <f ca="1">Units!G4</f>
        <v>0</v>
      </c>
      <c r="O5" s="378"/>
      <c r="P5" s="784" t="str">
        <f ca="1">IF(ISERROR(N5/K5),"",N5/K5/10000)</f>
        <v/>
      </c>
      <c r="Q5" s="374">
        <v>1</v>
      </c>
    </row>
    <row r="6" spans="1:19" x14ac:dyDescent="0.25">
      <c r="A6" s="19"/>
      <c r="B6" s="374">
        <f>B5+1</f>
        <v>2</v>
      </c>
      <c r="C6" s="427" t="s">
        <v>247</v>
      </c>
      <c r="D6" s="374" t="s">
        <v>248</v>
      </c>
      <c r="E6" s="723">
        <f>Units!B5</f>
        <v>0</v>
      </c>
      <c r="F6" s="724">
        <f ca="1">Units!C5</f>
        <v>0</v>
      </c>
      <c r="G6" s="725">
        <v>2427</v>
      </c>
      <c r="H6" s="726">
        <f ca="1">Units!D5</f>
        <v>0</v>
      </c>
      <c r="I6" s="379"/>
      <c r="J6" s="776" t="str">
        <f t="shared" ref="J6:J23" ca="1" si="0">IF(ISERROR(H6/E6),"",H6/E6/10000)</f>
        <v/>
      </c>
      <c r="K6" s="377">
        <f>Units!E5</f>
        <v>0</v>
      </c>
      <c r="L6" s="747">
        <f ca="1">Units!F5</f>
        <v>0</v>
      </c>
      <c r="M6" s="748"/>
      <c r="N6" s="747">
        <f ca="1">Units!G5</f>
        <v>0</v>
      </c>
      <c r="O6" s="378"/>
      <c r="P6" s="784" t="str">
        <f t="shared" ref="P6:P23" ca="1" si="1">IF(ISERROR(N6/K6),"",N6/K6/10000)</f>
        <v/>
      </c>
      <c r="Q6" s="374">
        <f>Q5+1</f>
        <v>2</v>
      </c>
    </row>
    <row r="7" spans="1:19" x14ac:dyDescent="0.25">
      <c r="A7" s="19"/>
      <c r="B7" s="374">
        <v>3</v>
      </c>
      <c r="C7" s="427" t="s">
        <v>249</v>
      </c>
      <c r="D7" s="374" t="s">
        <v>250</v>
      </c>
      <c r="E7" s="723">
        <f>Units!B6</f>
        <v>0</v>
      </c>
      <c r="F7" s="724">
        <f ca="1">Units!C6</f>
        <v>0</v>
      </c>
      <c r="G7" s="725"/>
      <c r="H7" s="727">
        <f ca="1">Units!D6</f>
        <v>0</v>
      </c>
      <c r="I7" s="379"/>
      <c r="J7" s="776" t="str">
        <f t="shared" ca="1" si="0"/>
        <v/>
      </c>
      <c r="K7" s="377">
        <f>Units!E6</f>
        <v>0</v>
      </c>
      <c r="L7" s="747">
        <f ca="1">Units!F6</f>
        <v>0</v>
      </c>
      <c r="M7" s="748"/>
      <c r="N7" s="747">
        <f ca="1">Units!G6</f>
        <v>0</v>
      </c>
      <c r="O7" s="378"/>
      <c r="P7" s="784" t="str">
        <f t="shared" ca="1" si="1"/>
        <v/>
      </c>
      <c r="Q7" s="374">
        <v>3</v>
      </c>
    </row>
    <row r="8" spans="1:19" x14ac:dyDescent="0.25">
      <c r="A8" s="19"/>
      <c r="B8" s="374">
        <v>4</v>
      </c>
      <c r="C8" s="427" t="s">
        <v>251</v>
      </c>
      <c r="D8" s="374" t="s">
        <v>252</v>
      </c>
      <c r="E8" s="728">
        <f>Units!B7</f>
        <v>0</v>
      </c>
      <c r="F8" s="724">
        <f ca="1">Units!C7</f>
        <v>0</v>
      </c>
      <c r="G8" s="729"/>
      <c r="H8" s="730">
        <f ca="1">Units!D7</f>
        <v>0</v>
      </c>
      <c r="I8" s="380"/>
      <c r="J8" s="776" t="str">
        <f t="shared" ca="1" si="0"/>
        <v/>
      </c>
      <c r="K8" s="377">
        <f>Units!E7</f>
        <v>0</v>
      </c>
      <c r="L8" s="747">
        <f ca="1">Units!F7</f>
        <v>0</v>
      </c>
      <c r="M8" s="748"/>
      <c r="N8" s="747">
        <f ca="1">Units!G7</f>
        <v>0</v>
      </c>
      <c r="O8" s="378"/>
      <c r="P8" s="784" t="str">
        <f t="shared" ca="1" si="1"/>
        <v/>
      </c>
      <c r="Q8" s="374">
        <v>4</v>
      </c>
    </row>
    <row r="9" spans="1:19" x14ac:dyDescent="0.25">
      <c r="A9" s="19"/>
      <c r="B9" s="374">
        <v>5</v>
      </c>
      <c r="C9" s="427" t="s">
        <v>253</v>
      </c>
      <c r="D9" s="374" t="s">
        <v>254</v>
      </c>
      <c r="E9" s="728">
        <f>Units!B8</f>
        <v>0</v>
      </c>
      <c r="F9" s="724">
        <f ca="1">Units!C8</f>
        <v>0</v>
      </c>
      <c r="G9" s="729"/>
      <c r="H9" s="730">
        <f ca="1">Units!D8</f>
        <v>0</v>
      </c>
      <c r="I9" s="380"/>
      <c r="J9" s="776" t="str">
        <f t="shared" ca="1" si="0"/>
        <v/>
      </c>
      <c r="K9" s="377">
        <f>Units!E8</f>
        <v>0</v>
      </c>
      <c r="L9" s="747">
        <f ca="1">Units!F8</f>
        <v>0</v>
      </c>
      <c r="M9" s="748"/>
      <c r="N9" s="747">
        <f ca="1">Units!G8</f>
        <v>0</v>
      </c>
      <c r="O9" s="378"/>
      <c r="P9" s="784" t="str">
        <f t="shared" ca="1" si="1"/>
        <v/>
      </c>
      <c r="Q9" s="374">
        <v>5</v>
      </c>
    </row>
    <row r="10" spans="1:19" x14ac:dyDescent="0.25">
      <c r="A10" s="19"/>
      <c r="B10" s="374">
        <v>6</v>
      </c>
      <c r="C10" s="427" t="s">
        <v>255</v>
      </c>
      <c r="D10" s="374" t="s">
        <v>508</v>
      </c>
      <c r="E10" s="728">
        <f>Units!B9</f>
        <v>0</v>
      </c>
      <c r="F10" s="724">
        <f ca="1">Units!C9</f>
        <v>0</v>
      </c>
      <c r="G10" s="729"/>
      <c r="H10" s="730">
        <f ca="1">Units!D9</f>
        <v>0</v>
      </c>
      <c r="I10" s="380"/>
      <c r="J10" s="776" t="str">
        <f t="shared" ca="1" si="0"/>
        <v/>
      </c>
      <c r="K10" s="377">
        <f>Units!E9</f>
        <v>0</v>
      </c>
      <c r="L10" s="747">
        <f ca="1">Units!F9</f>
        <v>0</v>
      </c>
      <c r="M10" s="748"/>
      <c r="N10" s="747">
        <f ca="1">Units!G9</f>
        <v>0</v>
      </c>
      <c r="O10" s="378"/>
      <c r="P10" s="784" t="str">
        <f t="shared" ca="1" si="1"/>
        <v/>
      </c>
      <c r="Q10" s="374">
        <v>6</v>
      </c>
    </row>
    <row r="11" spans="1:19" x14ac:dyDescent="0.25">
      <c r="A11" s="19"/>
      <c r="B11" s="374">
        <v>7</v>
      </c>
      <c r="C11" s="427" t="s">
        <v>256</v>
      </c>
      <c r="D11" s="374">
        <v>420</v>
      </c>
      <c r="E11" s="723">
        <f>Units!B10</f>
        <v>0</v>
      </c>
      <c r="F11" s="724">
        <f>Units!C10</f>
        <v>0</v>
      </c>
      <c r="G11" s="725"/>
      <c r="H11" s="727">
        <f>Units!D10</f>
        <v>0</v>
      </c>
      <c r="I11" s="379"/>
      <c r="J11" s="776" t="str">
        <f t="shared" si="0"/>
        <v/>
      </c>
      <c r="K11" s="377">
        <f>Units!E10</f>
        <v>0</v>
      </c>
      <c r="L11" s="747">
        <f>Units!F10</f>
        <v>0</v>
      </c>
      <c r="M11" s="748"/>
      <c r="N11" s="747">
        <f>Units!G10</f>
        <v>0</v>
      </c>
      <c r="O11" s="378"/>
      <c r="P11" s="784" t="str">
        <f t="shared" si="1"/>
        <v/>
      </c>
      <c r="Q11" s="374">
        <v>7</v>
      </c>
    </row>
    <row r="12" spans="1:19" x14ac:dyDescent="0.25">
      <c r="A12" s="19"/>
      <c r="B12" s="374">
        <v>8</v>
      </c>
      <c r="C12" s="427" t="s">
        <v>1143</v>
      </c>
      <c r="D12" s="381">
        <v>427</v>
      </c>
      <c r="E12" s="723">
        <f>Units!B11</f>
        <v>0</v>
      </c>
      <c r="F12" s="724">
        <f>Units!C11</f>
        <v>0</v>
      </c>
      <c r="G12" s="725"/>
      <c r="H12" s="727">
        <f>Units!D11</f>
        <v>0</v>
      </c>
      <c r="I12" s="379"/>
      <c r="J12" s="776" t="str">
        <f t="shared" si="0"/>
        <v/>
      </c>
      <c r="K12" s="377">
        <f>Units!E11</f>
        <v>0</v>
      </c>
      <c r="L12" s="747">
        <f>Units!F11</f>
        <v>0</v>
      </c>
      <c r="M12" s="748"/>
      <c r="N12" s="747">
        <f>Units!G11</f>
        <v>0</v>
      </c>
      <c r="O12" s="378"/>
      <c r="P12" s="784" t="str">
        <f t="shared" si="1"/>
        <v/>
      </c>
      <c r="Q12" s="374">
        <v>8</v>
      </c>
    </row>
    <row r="13" spans="1:19" x14ac:dyDescent="0.25">
      <c r="A13" s="19"/>
      <c r="B13" s="374">
        <v>9</v>
      </c>
      <c r="C13" s="431" t="s">
        <v>1163</v>
      </c>
      <c r="D13" s="382"/>
      <c r="E13" s="731">
        <f>SUM(E5:E12)</f>
        <v>0</v>
      </c>
      <c r="F13" s="731">
        <f ca="1">SUM(F5:F12)</f>
        <v>0</v>
      </c>
      <c r="G13" s="731">
        <f>SUM(G5:G12)</f>
        <v>2858</v>
      </c>
      <c r="H13" s="731">
        <f ca="1">SUM(H5:H12)</f>
        <v>0</v>
      </c>
      <c r="I13" s="383"/>
      <c r="J13" s="777" t="str">
        <f t="shared" ca="1" si="0"/>
        <v/>
      </c>
      <c r="K13" s="384">
        <f>SUM(K5:K12)</f>
        <v>0</v>
      </c>
      <c r="L13" s="749">
        <f ca="1">SUM(L5:L12)</f>
        <v>0</v>
      </c>
      <c r="M13" s="750"/>
      <c r="N13" s="751">
        <f ca="1">SUM(N5:N12)</f>
        <v>0</v>
      </c>
      <c r="O13" s="385"/>
      <c r="P13" s="785" t="str">
        <f t="shared" ca="1" si="1"/>
        <v/>
      </c>
      <c r="Q13" s="374">
        <v>9</v>
      </c>
    </row>
    <row r="14" spans="1:19" x14ac:dyDescent="0.25">
      <c r="A14" s="19"/>
      <c r="B14" s="374">
        <v>10</v>
      </c>
      <c r="C14" s="427" t="s">
        <v>257</v>
      </c>
      <c r="D14" s="374">
        <v>418</v>
      </c>
      <c r="E14" s="723">
        <f>Units!B14</f>
        <v>0</v>
      </c>
      <c r="F14" s="732">
        <f ca="1">Units!C14</f>
        <v>0</v>
      </c>
      <c r="G14" s="725"/>
      <c r="H14" s="727">
        <f ca="1">Units!D14</f>
        <v>0</v>
      </c>
      <c r="I14" s="379"/>
      <c r="J14" s="776" t="str">
        <f t="shared" ca="1" si="0"/>
        <v/>
      </c>
      <c r="K14" s="377">
        <f>Units!E14</f>
        <v>0</v>
      </c>
      <c r="L14" s="747">
        <f ca="1">Units!F14</f>
        <v>0</v>
      </c>
      <c r="M14" s="748"/>
      <c r="N14" s="747">
        <f ca="1">Units!G14</f>
        <v>0</v>
      </c>
      <c r="O14" s="378"/>
      <c r="P14" s="784" t="str">
        <f t="shared" ca="1" si="1"/>
        <v/>
      </c>
      <c r="Q14" s="374">
        <v>10</v>
      </c>
    </row>
    <row r="15" spans="1:19" x14ac:dyDescent="0.25">
      <c r="A15" s="19"/>
      <c r="B15" s="374">
        <v>11</v>
      </c>
      <c r="C15" s="428" t="s">
        <v>258</v>
      </c>
      <c r="D15" s="374">
        <v>419</v>
      </c>
      <c r="E15" s="723">
        <f>CalcCountMonth!B11</f>
        <v>0</v>
      </c>
      <c r="F15" s="732">
        <f>CalcMonth!C233</f>
        <v>0</v>
      </c>
      <c r="G15" s="725"/>
      <c r="H15" s="727">
        <f>CalcMonth!B233</f>
        <v>0</v>
      </c>
      <c r="I15" s="379"/>
      <c r="J15" s="776" t="str">
        <f t="shared" si="0"/>
        <v/>
      </c>
      <c r="K15" s="377">
        <f>CalcCountYear!B11</f>
        <v>0</v>
      </c>
      <c r="L15" s="747">
        <f>CalcYear!C323</f>
        <v>0</v>
      </c>
      <c r="M15" s="748"/>
      <c r="N15" s="747">
        <f>CalcYear!B323</f>
        <v>0</v>
      </c>
      <c r="O15" s="378"/>
      <c r="P15" s="784" t="str">
        <f t="shared" si="1"/>
        <v/>
      </c>
      <c r="Q15" s="374">
        <v>11</v>
      </c>
    </row>
    <row r="16" spans="1:19" x14ac:dyDescent="0.25">
      <c r="A16" s="19"/>
      <c r="B16" s="374">
        <v>12</v>
      </c>
      <c r="C16" s="439" t="s">
        <v>1164</v>
      </c>
      <c r="D16" s="382"/>
      <c r="E16" s="731">
        <f>SUM(E14:E15)</f>
        <v>0</v>
      </c>
      <c r="F16" s="731">
        <f ca="1">SUM(F14:F15)</f>
        <v>0</v>
      </c>
      <c r="G16" s="733"/>
      <c r="H16" s="734">
        <f ca="1">SUM(H14:H15)</f>
        <v>0</v>
      </c>
      <c r="I16" s="383"/>
      <c r="J16" s="777" t="str">
        <f t="shared" ca="1" si="0"/>
        <v/>
      </c>
      <c r="K16" s="384">
        <f>SUM(K14:K15)</f>
        <v>0</v>
      </c>
      <c r="L16" s="749">
        <f ca="1">SUM(L14:L15)</f>
        <v>0</v>
      </c>
      <c r="M16" s="750"/>
      <c r="N16" s="751">
        <f ca="1">SUM(N14:N15)</f>
        <v>0</v>
      </c>
      <c r="O16" s="385"/>
      <c r="P16" s="785" t="str">
        <f t="shared" ca="1" si="1"/>
        <v/>
      </c>
      <c r="Q16" s="374">
        <v>12</v>
      </c>
    </row>
    <row r="17" spans="1:17" x14ac:dyDescent="0.25">
      <c r="A17" s="19"/>
      <c r="B17" s="374">
        <v>13</v>
      </c>
      <c r="C17" s="439" t="s">
        <v>1165</v>
      </c>
      <c r="D17" s="382"/>
      <c r="E17" s="731">
        <f>SUM(E13,E16)</f>
        <v>0</v>
      </c>
      <c r="F17" s="731">
        <f ca="1">SUM(F13,F16)</f>
        <v>0</v>
      </c>
      <c r="G17" s="733"/>
      <c r="H17" s="734">
        <f ca="1">SUM(H13,H16)</f>
        <v>0</v>
      </c>
      <c r="I17" s="383"/>
      <c r="J17" s="777" t="str">
        <f t="shared" ca="1" si="0"/>
        <v/>
      </c>
      <c r="K17" s="384">
        <f>SUM(K13,K16)</f>
        <v>0</v>
      </c>
      <c r="L17" s="749">
        <f ca="1">SUM(L13,L16)</f>
        <v>0</v>
      </c>
      <c r="M17" s="750"/>
      <c r="N17" s="751">
        <f ca="1">SUM(N13,N16)</f>
        <v>0</v>
      </c>
      <c r="O17" s="385"/>
      <c r="P17" s="785" t="str">
        <f t="shared" ca="1" si="1"/>
        <v/>
      </c>
      <c r="Q17" s="374">
        <v>13</v>
      </c>
    </row>
    <row r="18" spans="1:17" x14ac:dyDescent="0.25">
      <c r="A18" s="19"/>
      <c r="B18" s="374">
        <v>14</v>
      </c>
      <c r="C18" s="428" t="s">
        <v>259</v>
      </c>
      <c r="D18" s="374" t="s">
        <v>260</v>
      </c>
      <c r="E18" s="735">
        <v>0</v>
      </c>
      <c r="F18" s="732">
        <f>CalcMonth!C234</f>
        <v>0</v>
      </c>
      <c r="G18" s="725"/>
      <c r="H18" s="727">
        <f>CalcMonth!B234</f>
        <v>0</v>
      </c>
      <c r="I18" s="379"/>
      <c r="J18" s="776" t="str">
        <f t="shared" si="0"/>
        <v/>
      </c>
      <c r="K18" s="558">
        <v>0</v>
      </c>
      <c r="L18" s="747">
        <f>CalcYear!C324</f>
        <v>0</v>
      </c>
      <c r="M18" s="748"/>
      <c r="N18" s="747">
        <f>CalcYear!B324</f>
        <v>0</v>
      </c>
      <c r="O18" s="378"/>
      <c r="P18" s="784" t="str">
        <f t="shared" si="1"/>
        <v/>
      </c>
      <c r="Q18" s="374">
        <v>14</v>
      </c>
    </row>
    <row r="19" spans="1:17" x14ac:dyDescent="0.25">
      <c r="A19" s="19"/>
      <c r="B19" s="374">
        <v>15</v>
      </c>
      <c r="C19" s="428" t="s">
        <v>261</v>
      </c>
      <c r="D19" s="374" t="s">
        <v>262</v>
      </c>
      <c r="E19" s="735">
        <v>0</v>
      </c>
      <c r="F19" s="732">
        <f>CalcMonth!C235</f>
        <v>0</v>
      </c>
      <c r="G19" s="725"/>
      <c r="H19" s="727">
        <f>CalcMonth!B235</f>
        <v>0</v>
      </c>
      <c r="I19" s="379"/>
      <c r="J19" s="776" t="str">
        <f t="shared" si="0"/>
        <v/>
      </c>
      <c r="K19" s="558">
        <v>0</v>
      </c>
      <c r="L19" s="747">
        <f>CalcYear!C325</f>
        <v>0</v>
      </c>
      <c r="M19" s="748"/>
      <c r="N19" s="747">
        <f>CalcYear!B325</f>
        <v>0</v>
      </c>
      <c r="O19" s="378"/>
      <c r="P19" s="784" t="str">
        <f t="shared" si="1"/>
        <v/>
      </c>
      <c r="Q19" s="374">
        <v>15</v>
      </c>
    </row>
    <row r="20" spans="1:17" x14ac:dyDescent="0.25">
      <c r="A20" s="19"/>
      <c r="B20" s="374">
        <v>16</v>
      </c>
      <c r="C20" s="428" t="s">
        <v>263</v>
      </c>
      <c r="D20" s="374" t="s">
        <v>264</v>
      </c>
      <c r="E20" s="735">
        <v>0</v>
      </c>
      <c r="F20" s="732">
        <f>CalcMonth!C236</f>
        <v>0</v>
      </c>
      <c r="G20" s="725"/>
      <c r="H20" s="727">
        <f>CalcMonth!B236</f>
        <v>0</v>
      </c>
      <c r="I20" s="379"/>
      <c r="J20" s="776" t="str">
        <f t="shared" si="0"/>
        <v/>
      </c>
      <c r="K20" s="558">
        <v>0</v>
      </c>
      <c r="L20" s="747">
        <f>CalcYear!C326</f>
        <v>0</v>
      </c>
      <c r="M20" s="748"/>
      <c r="N20" s="747">
        <f>CalcYear!B326</f>
        <v>0</v>
      </c>
      <c r="O20" s="378"/>
      <c r="P20" s="784" t="str">
        <f t="shared" si="1"/>
        <v/>
      </c>
      <c r="Q20" s="374">
        <v>16</v>
      </c>
    </row>
    <row r="21" spans="1:17" x14ac:dyDescent="0.25">
      <c r="A21" s="19"/>
      <c r="B21" s="374">
        <v>17</v>
      </c>
      <c r="C21" s="428" t="s">
        <v>265</v>
      </c>
      <c r="D21" s="374" t="s">
        <v>266</v>
      </c>
      <c r="E21" s="736"/>
      <c r="F21" s="732">
        <f>CalcMonth!C237</f>
        <v>0</v>
      </c>
      <c r="G21" s="725"/>
      <c r="H21" s="727">
        <f>CalcMonth!B237</f>
        <v>0</v>
      </c>
      <c r="I21" s="379"/>
      <c r="J21" s="776" t="str">
        <f t="shared" si="0"/>
        <v/>
      </c>
      <c r="K21" s="736"/>
      <c r="L21" s="747">
        <f>CalcYear!C327</f>
        <v>0</v>
      </c>
      <c r="M21" s="748"/>
      <c r="N21" s="747">
        <f>CalcYear!B327</f>
        <v>0</v>
      </c>
      <c r="O21" s="378"/>
      <c r="P21" s="784" t="str">
        <f t="shared" si="1"/>
        <v/>
      </c>
      <c r="Q21" s="374">
        <v>17</v>
      </c>
    </row>
    <row r="22" spans="1:17" x14ac:dyDescent="0.25">
      <c r="A22" s="19"/>
      <c r="B22" s="374">
        <v>18</v>
      </c>
      <c r="C22" s="439" t="s">
        <v>1166</v>
      </c>
      <c r="D22" s="382"/>
      <c r="E22" s="731">
        <f>SUM(E18:E20)</f>
        <v>0</v>
      </c>
      <c r="F22" s="731">
        <f>SUM(F18:F21)</f>
        <v>0</v>
      </c>
      <c r="G22" s="733"/>
      <c r="H22" s="734">
        <f>SUM(H18:H21)</f>
        <v>0</v>
      </c>
      <c r="I22" s="383"/>
      <c r="J22" s="777" t="str">
        <f t="shared" si="0"/>
        <v/>
      </c>
      <c r="K22" s="384">
        <f>SUM(K18:K20)</f>
        <v>0</v>
      </c>
      <c r="L22" s="749">
        <f>SUM(L18:L21)</f>
        <v>0</v>
      </c>
      <c r="M22" s="750"/>
      <c r="N22" s="751">
        <f>SUM(N18:N21)</f>
        <v>0</v>
      </c>
      <c r="O22" s="385"/>
      <c r="P22" s="785" t="str">
        <f t="shared" si="1"/>
        <v/>
      </c>
      <c r="Q22" s="374">
        <v>18</v>
      </c>
    </row>
    <row r="23" spans="1:17" ht="15.75" thickBot="1" x14ac:dyDescent="0.3">
      <c r="A23" s="19"/>
      <c r="B23" s="374">
        <v>19</v>
      </c>
      <c r="C23" s="439" t="s">
        <v>1167</v>
      </c>
      <c r="D23" s="382"/>
      <c r="E23" s="737">
        <f>SUM(E17)</f>
        <v>0</v>
      </c>
      <c r="F23" s="737">
        <f ca="1">SUM(F17,F22)</f>
        <v>0</v>
      </c>
      <c r="G23" s="738"/>
      <c r="H23" s="739">
        <f ca="1">SUM(H17,H22)</f>
        <v>0</v>
      </c>
      <c r="I23" s="386"/>
      <c r="J23" s="778" t="str">
        <f t="shared" ca="1" si="0"/>
        <v/>
      </c>
      <c r="K23" s="384">
        <f>SUM(K17)</f>
        <v>0</v>
      </c>
      <c r="L23" s="749">
        <f ca="1">SUM(L17,L22)</f>
        <v>0</v>
      </c>
      <c r="M23" s="752"/>
      <c r="N23" s="751">
        <f ca="1">SUM(N17,N22)</f>
        <v>0</v>
      </c>
      <c r="O23" s="385"/>
      <c r="P23" s="785" t="str">
        <f t="shared" ca="1" si="1"/>
        <v/>
      </c>
      <c r="Q23" s="374">
        <v>19</v>
      </c>
    </row>
    <row r="24" spans="1:17" ht="15.75" thickTop="1" x14ac:dyDescent="0.25">
      <c r="A24" s="19"/>
      <c r="B24" s="374">
        <v>20</v>
      </c>
      <c r="C24" s="442" t="s">
        <v>94</v>
      </c>
      <c r="D24" s="387"/>
      <c r="E24" s="485" t="s">
        <v>24</v>
      </c>
      <c r="F24" s="740" t="s">
        <v>100</v>
      </c>
      <c r="G24" s="741"/>
      <c r="H24" s="742" t="s">
        <v>243</v>
      </c>
      <c r="I24" s="484"/>
      <c r="J24" s="779" t="s">
        <v>267</v>
      </c>
      <c r="K24" s="485" t="s">
        <v>24</v>
      </c>
      <c r="L24" s="740" t="s">
        <v>100</v>
      </c>
      <c r="M24" s="741"/>
      <c r="N24" s="753" t="s">
        <v>243</v>
      </c>
      <c r="O24" s="486"/>
      <c r="P24" s="786" t="s">
        <v>267</v>
      </c>
      <c r="Q24" s="374">
        <v>20</v>
      </c>
    </row>
    <row r="25" spans="1:17" x14ac:dyDescent="0.25">
      <c r="A25" s="19"/>
      <c r="B25" s="374">
        <v>21</v>
      </c>
      <c r="C25" s="427" t="s">
        <v>1151</v>
      </c>
      <c r="D25" s="374" t="s">
        <v>268</v>
      </c>
      <c r="E25" s="723">
        <f>Units!J4</f>
        <v>0</v>
      </c>
      <c r="F25" s="724">
        <f ca="1">Units!K4</f>
        <v>0</v>
      </c>
      <c r="G25" s="721"/>
      <c r="H25" s="726">
        <f ca="1">Units!L4</f>
        <v>0</v>
      </c>
      <c r="I25" s="376"/>
      <c r="J25" s="780" t="str">
        <f ca="1">IF(ISERROR(H25/E25),"",H25/E25/10000)</f>
        <v/>
      </c>
      <c r="K25" s="377">
        <f>Units!M4</f>
        <v>0</v>
      </c>
      <c r="L25" s="747">
        <f ca="1">Units!N4</f>
        <v>0</v>
      </c>
      <c r="M25" s="748"/>
      <c r="N25" s="747">
        <f ca="1">Units!O4</f>
        <v>0</v>
      </c>
      <c r="O25" s="378"/>
      <c r="P25" s="784" t="str">
        <f ca="1">IF(ISERROR(N25/K25),"",N25/K25/10000)</f>
        <v/>
      </c>
      <c r="Q25" s="374">
        <v>21</v>
      </c>
    </row>
    <row r="26" spans="1:17" x14ac:dyDescent="0.25">
      <c r="A26" s="19"/>
      <c r="B26" s="374">
        <v>22</v>
      </c>
      <c r="C26" s="427" t="s">
        <v>1152</v>
      </c>
      <c r="D26" s="388" t="s">
        <v>269</v>
      </c>
      <c r="E26" s="723">
        <f>Units!J5</f>
        <v>0</v>
      </c>
      <c r="F26" s="732">
        <f ca="1">Units!K5</f>
        <v>0</v>
      </c>
      <c r="G26" s="725"/>
      <c r="H26" s="727">
        <f ca="1">Units!L5</f>
        <v>0</v>
      </c>
      <c r="I26" s="379"/>
      <c r="J26" s="776" t="str">
        <f t="shared" ref="J26:J46" ca="1" si="2">IF(ISERROR(H26/E26),"",H26/E26/10000)</f>
        <v/>
      </c>
      <c r="K26" s="377">
        <f>Units!M5</f>
        <v>0</v>
      </c>
      <c r="L26" s="747">
        <f ca="1">Units!N5</f>
        <v>0</v>
      </c>
      <c r="M26" s="748"/>
      <c r="N26" s="747">
        <f ca="1">Units!O5</f>
        <v>0</v>
      </c>
      <c r="O26" s="378"/>
      <c r="P26" s="784" t="str">
        <f t="shared" ref="P26:P46" ca="1" si="3">IF(ISERROR(N26/K26),"",N26/K26/10000)</f>
        <v/>
      </c>
      <c r="Q26" s="374">
        <v>22</v>
      </c>
    </row>
    <row r="27" spans="1:17" x14ac:dyDescent="0.25">
      <c r="A27" s="19"/>
      <c r="B27" s="374">
        <v>23</v>
      </c>
      <c r="C27" s="427" t="s">
        <v>1153</v>
      </c>
      <c r="D27" s="388" t="s">
        <v>270</v>
      </c>
      <c r="E27" s="723">
        <f>Units!J6</f>
        <v>0</v>
      </c>
      <c r="F27" s="732">
        <f ca="1">Units!K6</f>
        <v>0</v>
      </c>
      <c r="G27" s="725"/>
      <c r="H27" s="727">
        <f ca="1">Units!L6</f>
        <v>0</v>
      </c>
      <c r="I27" s="379"/>
      <c r="J27" s="776" t="str">
        <f t="shared" ca="1" si="2"/>
        <v/>
      </c>
      <c r="K27" s="377">
        <f>Units!M6</f>
        <v>0</v>
      </c>
      <c r="L27" s="747">
        <f ca="1">Units!N6</f>
        <v>0</v>
      </c>
      <c r="M27" s="748"/>
      <c r="N27" s="747">
        <f ca="1">Units!O6</f>
        <v>0</v>
      </c>
      <c r="O27" s="378"/>
      <c r="P27" s="784" t="str">
        <f t="shared" ca="1" si="3"/>
        <v/>
      </c>
      <c r="Q27" s="374">
        <v>23</v>
      </c>
    </row>
    <row r="28" spans="1:17" x14ac:dyDescent="0.25">
      <c r="A28" s="19"/>
      <c r="B28" s="374">
        <v>24</v>
      </c>
      <c r="C28" s="428" t="s">
        <v>1154</v>
      </c>
      <c r="D28" s="388">
        <v>431</v>
      </c>
      <c r="E28" s="723">
        <f>Units!J7</f>
        <v>0</v>
      </c>
      <c r="F28" s="732">
        <f ca="1">Units!K7</f>
        <v>0</v>
      </c>
      <c r="G28" s="725"/>
      <c r="H28" s="727">
        <f ca="1">Units!L7</f>
        <v>0</v>
      </c>
      <c r="I28" s="379"/>
      <c r="J28" s="776" t="str">
        <f t="shared" ca="1" si="2"/>
        <v/>
      </c>
      <c r="K28" s="377">
        <f>Units!M7</f>
        <v>0</v>
      </c>
      <c r="L28" s="747">
        <f ca="1">Units!N7</f>
        <v>0</v>
      </c>
      <c r="M28" s="748"/>
      <c r="N28" s="747">
        <f ca="1">Units!O7</f>
        <v>0</v>
      </c>
      <c r="O28" s="378"/>
      <c r="P28" s="784" t="str">
        <f t="shared" ca="1" si="3"/>
        <v/>
      </c>
      <c r="Q28" s="374">
        <v>24</v>
      </c>
    </row>
    <row r="29" spans="1:17" x14ac:dyDescent="0.25">
      <c r="A29" s="19"/>
      <c r="B29" s="374">
        <v>25</v>
      </c>
      <c r="C29" s="428" t="s">
        <v>1155</v>
      </c>
      <c r="D29" s="388">
        <v>435</v>
      </c>
      <c r="E29" s="723">
        <f>Units!J8</f>
        <v>0</v>
      </c>
      <c r="F29" s="732">
        <f ca="1">Units!K8</f>
        <v>0</v>
      </c>
      <c r="G29" s="725"/>
      <c r="H29" s="727">
        <f ca="1">Units!L8</f>
        <v>0</v>
      </c>
      <c r="I29" s="379"/>
      <c r="J29" s="776" t="str">
        <f t="shared" ca="1" si="2"/>
        <v/>
      </c>
      <c r="K29" s="377">
        <f>Units!M8</f>
        <v>0</v>
      </c>
      <c r="L29" s="747">
        <f ca="1">Units!N8</f>
        <v>0</v>
      </c>
      <c r="M29" s="748"/>
      <c r="N29" s="747">
        <f ca="1">Units!O8</f>
        <v>0</v>
      </c>
      <c r="O29" s="378"/>
      <c r="P29" s="784" t="str">
        <f t="shared" ca="1" si="3"/>
        <v/>
      </c>
      <c r="Q29" s="374">
        <v>25</v>
      </c>
    </row>
    <row r="30" spans="1:17" x14ac:dyDescent="0.25">
      <c r="A30" s="19"/>
      <c r="B30" s="374">
        <v>26</v>
      </c>
      <c r="C30" s="428" t="s">
        <v>1156</v>
      </c>
      <c r="D30" s="388">
        <v>436</v>
      </c>
      <c r="E30" s="723">
        <f>Units!J9</f>
        <v>0</v>
      </c>
      <c r="F30" s="732">
        <f ca="1">Units!K9</f>
        <v>0</v>
      </c>
      <c r="G30" s="725"/>
      <c r="H30" s="727">
        <f ca="1">Units!L9</f>
        <v>0</v>
      </c>
      <c r="I30" s="379"/>
      <c r="J30" s="776" t="str">
        <f t="shared" ca="1" si="2"/>
        <v/>
      </c>
      <c r="K30" s="377">
        <f>Units!M9</f>
        <v>0</v>
      </c>
      <c r="L30" s="747">
        <f ca="1">Units!N9</f>
        <v>0</v>
      </c>
      <c r="M30" s="748"/>
      <c r="N30" s="747">
        <f ca="1">Units!O9</f>
        <v>0</v>
      </c>
      <c r="O30" s="378"/>
      <c r="P30" s="784" t="str">
        <f t="shared" ca="1" si="3"/>
        <v/>
      </c>
      <c r="Q30" s="374">
        <v>26</v>
      </c>
    </row>
    <row r="31" spans="1:17" x14ac:dyDescent="0.25">
      <c r="A31" s="19"/>
      <c r="B31" s="374">
        <v>27</v>
      </c>
      <c r="C31" s="445" t="s">
        <v>256</v>
      </c>
      <c r="D31" s="374">
        <v>432</v>
      </c>
      <c r="E31" s="723">
        <f>Units!J10</f>
        <v>0</v>
      </c>
      <c r="F31" s="732">
        <f>Units!K10</f>
        <v>0</v>
      </c>
      <c r="G31" s="725"/>
      <c r="H31" s="727">
        <f>Units!L10</f>
        <v>0</v>
      </c>
      <c r="I31" s="379"/>
      <c r="J31" s="776" t="str">
        <f t="shared" si="2"/>
        <v/>
      </c>
      <c r="K31" s="377">
        <f>Units!M10</f>
        <v>0</v>
      </c>
      <c r="L31" s="747">
        <f>Units!N10</f>
        <v>0</v>
      </c>
      <c r="M31" s="748"/>
      <c r="N31" s="747">
        <f>Units!O10</f>
        <v>0</v>
      </c>
      <c r="O31" s="378"/>
      <c r="P31" s="784" t="str">
        <f t="shared" si="3"/>
        <v/>
      </c>
      <c r="Q31" s="374">
        <v>27</v>
      </c>
    </row>
    <row r="32" spans="1:17" x14ac:dyDescent="0.25">
      <c r="A32" s="19"/>
      <c r="B32" s="374">
        <v>28</v>
      </c>
      <c r="C32" s="427" t="s">
        <v>1157</v>
      </c>
      <c r="D32" s="374">
        <v>439</v>
      </c>
      <c r="E32" s="723">
        <f>Units!J11</f>
        <v>0</v>
      </c>
      <c r="F32" s="732">
        <f>Units!K11</f>
        <v>0</v>
      </c>
      <c r="G32" s="725"/>
      <c r="H32" s="727">
        <f>Units!L11</f>
        <v>0</v>
      </c>
      <c r="I32" s="556"/>
      <c r="J32" s="776" t="str">
        <f t="shared" si="2"/>
        <v/>
      </c>
      <c r="K32" s="377">
        <f>Units!M11</f>
        <v>0</v>
      </c>
      <c r="L32" s="747">
        <f>Units!N11</f>
        <v>0</v>
      </c>
      <c r="M32" s="748"/>
      <c r="N32" s="747">
        <f>Units!O11</f>
        <v>0</v>
      </c>
      <c r="O32" s="551"/>
      <c r="P32" s="784" t="str">
        <f t="shared" si="3"/>
        <v/>
      </c>
      <c r="Q32" s="374">
        <v>28</v>
      </c>
    </row>
    <row r="33" spans="1:17" x14ac:dyDescent="0.25">
      <c r="A33" s="19"/>
      <c r="B33" s="374">
        <v>29</v>
      </c>
      <c r="C33" s="445" t="s">
        <v>271</v>
      </c>
      <c r="D33" s="374" t="s">
        <v>272</v>
      </c>
      <c r="E33" s="743"/>
      <c r="F33" s="743"/>
      <c r="G33" s="744" t="s">
        <v>25</v>
      </c>
      <c r="H33" s="745">
        <f>CalcMonth!C274</f>
        <v>0</v>
      </c>
      <c r="I33" s="389" t="s">
        <v>26</v>
      </c>
      <c r="J33" s="781" t="str">
        <f t="shared" si="2"/>
        <v/>
      </c>
      <c r="K33" s="390"/>
      <c r="L33" s="754"/>
      <c r="M33" s="695" t="s">
        <v>25</v>
      </c>
      <c r="N33" s="747">
        <f>CalcYear!C364</f>
        <v>0</v>
      </c>
      <c r="O33" s="230" t="s">
        <v>26</v>
      </c>
      <c r="P33" s="784" t="str">
        <f t="shared" si="3"/>
        <v/>
      </c>
      <c r="Q33" s="374">
        <v>29</v>
      </c>
    </row>
    <row r="34" spans="1:17" x14ac:dyDescent="0.25">
      <c r="A34" s="19"/>
      <c r="B34" s="374">
        <v>30</v>
      </c>
      <c r="C34" s="435" t="s">
        <v>1158</v>
      </c>
      <c r="D34" s="391"/>
      <c r="E34" s="731">
        <f>SUM(E25:E32)</f>
        <v>0</v>
      </c>
      <c r="F34" s="731">
        <f ca="1">SUM(F25:F32)</f>
        <v>0</v>
      </c>
      <c r="G34" s="733"/>
      <c r="H34" s="734">
        <f ca="1">SUM(H25:H32)-H33</f>
        <v>0</v>
      </c>
      <c r="I34" s="383"/>
      <c r="J34" s="777" t="str">
        <f t="shared" ca="1" si="2"/>
        <v/>
      </c>
      <c r="K34" s="384">
        <f>SUM(K25:K32)</f>
        <v>0</v>
      </c>
      <c r="L34" s="749">
        <f ca="1">SUM(L25:L32)</f>
        <v>0</v>
      </c>
      <c r="M34" s="750"/>
      <c r="N34" s="751">
        <f ca="1">SUM(N25:N32)-N33</f>
        <v>0</v>
      </c>
      <c r="O34" s="385"/>
      <c r="P34" s="785" t="str">
        <f t="shared" ca="1" si="3"/>
        <v/>
      </c>
      <c r="Q34" s="374">
        <v>30</v>
      </c>
    </row>
    <row r="35" spans="1:17" x14ac:dyDescent="0.25">
      <c r="A35" s="19"/>
      <c r="B35" s="374">
        <v>31</v>
      </c>
      <c r="C35" s="446" t="s">
        <v>273</v>
      </c>
      <c r="D35" s="388" t="s">
        <v>274</v>
      </c>
      <c r="E35" s="723">
        <f>Units!J14</f>
        <v>0</v>
      </c>
      <c r="F35" s="732">
        <f ca="1">Units!K14</f>
        <v>0</v>
      </c>
      <c r="G35" s="725"/>
      <c r="H35" s="727">
        <f ca="1">Units!L14</f>
        <v>0</v>
      </c>
      <c r="I35" s="379"/>
      <c r="J35" s="781" t="str">
        <f t="shared" ref="J35" ca="1" si="4">IF(ISERROR(H35/E35),"",H35/E35/10000)</f>
        <v/>
      </c>
      <c r="K35" s="377">
        <f>Units!M14</f>
        <v>0</v>
      </c>
      <c r="L35" s="747">
        <f ca="1">Units!N14</f>
        <v>0</v>
      </c>
      <c r="M35" s="748"/>
      <c r="N35" s="747">
        <f ca="1">Units!O14</f>
        <v>0</v>
      </c>
      <c r="O35" s="378"/>
      <c r="P35" s="784" t="str">
        <f t="shared" ca="1" si="3"/>
        <v/>
      </c>
      <c r="Q35" s="374">
        <v>31</v>
      </c>
    </row>
    <row r="36" spans="1:17" x14ac:dyDescent="0.25">
      <c r="A36" s="19"/>
      <c r="B36" s="374">
        <v>32</v>
      </c>
      <c r="C36" s="428" t="s">
        <v>275</v>
      </c>
      <c r="D36" s="374" t="s">
        <v>276</v>
      </c>
      <c r="E36" s="746"/>
      <c r="F36" s="746"/>
      <c r="G36" s="744" t="s">
        <v>25</v>
      </c>
      <c r="H36" s="745">
        <f>CalcMonth!C276</f>
        <v>0</v>
      </c>
      <c r="I36" s="389" t="s">
        <v>26</v>
      </c>
      <c r="J36" s="781" t="str">
        <f t="shared" si="2"/>
        <v/>
      </c>
      <c r="K36" s="390"/>
      <c r="L36" s="754"/>
      <c r="M36" s="695" t="s">
        <v>25</v>
      </c>
      <c r="N36" s="747">
        <f>CalcYear!C366</f>
        <v>0</v>
      </c>
      <c r="O36" s="230" t="s">
        <v>26</v>
      </c>
      <c r="P36" s="784" t="str">
        <f t="shared" si="3"/>
        <v/>
      </c>
      <c r="Q36" s="374">
        <v>32</v>
      </c>
    </row>
    <row r="37" spans="1:17" x14ac:dyDescent="0.25">
      <c r="A37" s="19"/>
      <c r="B37" s="374">
        <v>33</v>
      </c>
      <c r="C37" s="439" t="s">
        <v>1159</v>
      </c>
      <c r="D37" s="382"/>
      <c r="E37" s="731">
        <f>SUM(E35:E36)</f>
        <v>0</v>
      </c>
      <c r="F37" s="731">
        <f ca="1">SUM(F35:F36)</f>
        <v>0</v>
      </c>
      <c r="G37" s="733"/>
      <c r="H37" s="734">
        <f ca="1">H35-H36</f>
        <v>0</v>
      </c>
      <c r="I37" s="383"/>
      <c r="J37" s="777" t="str">
        <f t="shared" ca="1" si="2"/>
        <v/>
      </c>
      <c r="K37" s="384">
        <f>SUM(K35:K36)</f>
        <v>0</v>
      </c>
      <c r="L37" s="749">
        <f ca="1">SUM(L35:L36)</f>
        <v>0</v>
      </c>
      <c r="M37" s="750"/>
      <c r="N37" s="751">
        <f ca="1">N35-N36</f>
        <v>0</v>
      </c>
      <c r="O37" s="385"/>
      <c r="P37" s="785" t="str">
        <f t="shared" ca="1" si="3"/>
        <v/>
      </c>
      <c r="Q37" s="374">
        <v>33</v>
      </c>
    </row>
    <row r="38" spans="1:17" x14ac:dyDescent="0.25">
      <c r="A38" s="19"/>
      <c r="B38" s="374">
        <v>34</v>
      </c>
      <c r="C38" s="446" t="s">
        <v>277</v>
      </c>
      <c r="D38" s="388">
        <v>433</v>
      </c>
      <c r="E38" s="723">
        <f>CalcCountMonth!B21</f>
        <v>0</v>
      </c>
      <c r="F38" s="732">
        <f>CalcMonth!C247</f>
        <v>0</v>
      </c>
      <c r="G38" s="725"/>
      <c r="H38" s="727">
        <f>CalcMonth!B247</f>
        <v>0</v>
      </c>
      <c r="I38" s="379"/>
      <c r="J38" s="781" t="str">
        <f t="shared" si="2"/>
        <v/>
      </c>
      <c r="K38" s="377">
        <f>CalcCountYear!B21</f>
        <v>0</v>
      </c>
      <c r="L38" s="747">
        <f>CalcYear!C337</f>
        <v>0</v>
      </c>
      <c r="M38" s="748"/>
      <c r="N38" s="747">
        <f>CalcYear!B337</f>
        <v>0</v>
      </c>
      <c r="O38" s="378"/>
      <c r="P38" s="784" t="str">
        <f t="shared" si="3"/>
        <v/>
      </c>
      <c r="Q38" s="374">
        <v>34</v>
      </c>
    </row>
    <row r="39" spans="1:17" x14ac:dyDescent="0.25">
      <c r="A39" s="19"/>
      <c r="B39" s="374">
        <v>35</v>
      </c>
      <c r="C39" s="428" t="s">
        <v>278</v>
      </c>
      <c r="D39" s="392">
        <v>634</v>
      </c>
      <c r="E39" s="746"/>
      <c r="F39" s="746"/>
      <c r="G39" s="744" t="s">
        <v>25</v>
      </c>
      <c r="H39" s="745">
        <f>CalcMonth!C278</f>
        <v>0</v>
      </c>
      <c r="I39" s="389" t="s">
        <v>26</v>
      </c>
      <c r="J39" s="781" t="str">
        <f t="shared" si="2"/>
        <v/>
      </c>
      <c r="K39" s="390"/>
      <c r="L39" s="754"/>
      <c r="M39" s="695" t="s">
        <v>25</v>
      </c>
      <c r="N39" s="747">
        <f>CalcYear!C368</f>
        <v>0</v>
      </c>
      <c r="O39" s="230" t="s">
        <v>26</v>
      </c>
      <c r="P39" s="784" t="str">
        <f t="shared" si="3"/>
        <v/>
      </c>
      <c r="Q39" s="374">
        <v>35</v>
      </c>
    </row>
    <row r="40" spans="1:17" x14ac:dyDescent="0.25">
      <c r="A40" s="19"/>
      <c r="B40" s="374">
        <v>36</v>
      </c>
      <c r="C40" s="431" t="s">
        <v>1160</v>
      </c>
      <c r="D40" s="382"/>
      <c r="E40" s="731">
        <f>E34+E37+E38</f>
        <v>0</v>
      </c>
      <c r="F40" s="731">
        <f ca="1">SUM(F34,F37:F39)</f>
        <v>0</v>
      </c>
      <c r="G40" s="733">
        <f>SUM(G34,G37:G39)</f>
        <v>0</v>
      </c>
      <c r="H40" s="734">
        <f ca="1">H34+H37+H38-H39</f>
        <v>0</v>
      </c>
      <c r="I40" s="383"/>
      <c r="J40" s="777" t="str">
        <f t="shared" ca="1" si="2"/>
        <v/>
      </c>
      <c r="K40" s="384">
        <f>K34+K37+K38</f>
        <v>0</v>
      </c>
      <c r="L40" s="749">
        <f ca="1">SUM(L34,L37:L39)</f>
        <v>0</v>
      </c>
      <c r="M40" s="750">
        <f>SUM(M34,M37:M39)</f>
        <v>0</v>
      </c>
      <c r="N40" s="751">
        <f ca="1">N34+N37+N38-N39</f>
        <v>0</v>
      </c>
      <c r="O40" s="385"/>
      <c r="P40" s="785" t="str">
        <f t="shared" ca="1" si="3"/>
        <v/>
      </c>
      <c r="Q40" s="374">
        <v>36</v>
      </c>
    </row>
    <row r="41" spans="1:17" x14ac:dyDescent="0.25">
      <c r="A41" s="19"/>
      <c r="B41" s="374">
        <v>37</v>
      </c>
      <c r="C41" s="445" t="s">
        <v>259</v>
      </c>
      <c r="D41" s="381" t="s">
        <v>279</v>
      </c>
      <c r="E41" s="735">
        <v>0</v>
      </c>
      <c r="F41" s="732">
        <f>CalcMonth!C248</f>
        <v>0</v>
      </c>
      <c r="G41" s="725"/>
      <c r="H41" s="727">
        <f>CalcMonth!B248</f>
        <v>0</v>
      </c>
      <c r="I41" s="379"/>
      <c r="J41" s="776" t="str">
        <f t="shared" si="2"/>
        <v/>
      </c>
      <c r="K41" s="558">
        <v>0</v>
      </c>
      <c r="L41" s="747">
        <f>CalcYear!C338</f>
        <v>0</v>
      </c>
      <c r="M41" s="748"/>
      <c r="N41" s="747">
        <f>CalcYear!B338</f>
        <v>0</v>
      </c>
      <c r="O41" s="378"/>
      <c r="P41" s="784" t="str">
        <f t="shared" si="3"/>
        <v/>
      </c>
      <c r="Q41" s="374">
        <v>37</v>
      </c>
    </row>
    <row r="42" spans="1:17" x14ac:dyDescent="0.25">
      <c r="A42" s="19"/>
      <c r="B42" s="374">
        <v>38</v>
      </c>
      <c r="C42" s="445" t="s">
        <v>261</v>
      </c>
      <c r="D42" s="381" t="s">
        <v>280</v>
      </c>
      <c r="E42" s="735">
        <v>0</v>
      </c>
      <c r="F42" s="732">
        <f>CalcMonth!C249</f>
        <v>0</v>
      </c>
      <c r="G42" s="725"/>
      <c r="H42" s="727">
        <f>CalcMonth!B249</f>
        <v>0</v>
      </c>
      <c r="I42" s="379"/>
      <c r="J42" s="776" t="str">
        <f t="shared" si="2"/>
        <v/>
      </c>
      <c r="K42" s="558">
        <v>0</v>
      </c>
      <c r="L42" s="747">
        <f>CalcYear!C339</f>
        <v>0</v>
      </c>
      <c r="M42" s="748"/>
      <c r="N42" s="747">
        <f>CalcYear!B339</f>
        <v>0</v>
      </c>
      <c r="O42" s="378"/>
      <c r="P42" s="784" t="str">
        <f t="shared" si="3"/>
        <v/>
      </c>
      <c r="Q42" s="374">
        <v>38</v>
      </c>
    </row>
    <row r="43" spans="1:17" x14ac:dyDescent="0.25">
      <c r="A43" s="19"/>
      <c r="B43" s="374">
        <v>39</v>
      </c>
      <c r="C43" s="445" t="s">
        <v>263</v>
      </c>
      <c r="D43" s="381" t="s">
        <v>281</v>
      </c>
      <c r="E43" s="735">
        <v>0</v>
      </c>
      <c r="F43" s="732">
        <f>CalcMonth!C250</f>
        <v>0</v>
      </c>
      <c r="G43" s="725"/>
      <c r="H43" s="727">
        <f>CalcMonth!B250</f>
        <v>0</v>
      </c>
      <c r="I43" s="379"/>
      <c r="J43" s="776" t="str">
        <f t="shared" si="2"/>
        <v/>
      </c>
      <c r="K43" s="558">
        <v>0</v>
      </c>
      <c r="L43" s="747">
        <f>CalcYear!C340</f>
        <v>0</v>
      </c>
      <c r="M43" s="748"/>
      <c r="N43" s="747">
        <f>CalcYear!B340</f>
        <v>0</v>
      </c>
      <c r="O43" s="378"/>
      <c r="P43" s="784" t="str">
        <f t="shared" si="3"/>
        <v/>
      </c>
      <c r="Q43" s="374">
        <v>39</v>
      </c>
    </row>
    <row r="44" spans="1:17" x14ac:dyDescent="0.25">
      <c r="A44" s="19"/>
      <c r="B44" s="374">
        <v>40</v>
      </c>
      <c r="C44" s="445" t="s">
        <v>265</v>
      </c>
      <c r="D44" s="381" t="s">
        <v>282</v>
      </c>
      <c r="E44" s="746"/>
      <c r="F44" s="732">
        <f>CalcMonth!C251</f>
        <v>0</v>
      </c>
      <c r="G44" s="725"/>
      <c r="H44" s="727">
        <f>CalcMonth!B251</f>
        <v>0</v>
      </c>
      <c r="I44" s="379"/>
      <c r="J44" s="776" t="str">
        <f t="shared" si="2"/>
        <v/>
      </c>
      <c r="K44" s="746"/>
      <c r="L44" s="747">
        <f>CalcYear!C341</f>
        <v>0</v>
      </c>
      <c r="M44" s="748"/>
      <c r="N44" s="747">
        <f>CalcYear!B341</f>
        <v>0</v>
      </c>
      <c r="O44" s="378"/>
      <c r="P44" s="784" t="str">
        <f t="shared" si="3"/>
        <v/>
      </c>
      <c r="Q44" s="374">
        <v>40</v>
      </c>
    </row>
    <row r="45" spans="1:17" x14ac:dyDescent="0.25">
      <c r="A45" s="19"/>
      <c r="B45" s="374">
        <v>41</v>
      </c>
      <c r="C45" s="447" t="s">
        <v>1161</v>
      </c>
      <c r="D45" s="393"/>
      <c r="E45" s="731">
        <f>SUM(E41:E43)</f>
        <v>0</v>
      </c>
      <c r="F45" s="731">
        <f>SUM(F41:F44)</f>
        <v>0</v>
      </c>
      <c r="G45" s="733"/>
      <c r="H45" s="734">
        <f>SUM(H41:H44)</f>
        <v>0</v>
      </c>
      <c r="I45" s="383"/>
      <c r="J45" s="777" t="str">
        <f t="shared" si="2"/>
        <v/>
      </c>
      <c r="K45" s="384">
        <f>SUM(K41:K43)</f>
        <v>0</v>
      </c>
      <c r="L45" s="749">
        <f>SUM(L41:L44)</f>
        <v>0</v>
      </c>
      <c r="M45" s="750"/>
      <c r="N45" s="751">
        <f>SUM(N41:N44)</f>
        <v>0</v>
      </c>
      <c r="O45" s="385"/>
      <c r="P45" s="785" t="str">
        <f t="shared" si="3"/>
        <v/>
      </c>
      <c r="Q45" s="374">
        <v>41</v>
      </c>
    </row>
    <row r="46" spans="1:17" x14ac:dyDescent="0.25">
      <c r="A46" s="19"/>
      <c r="B46" s="374">
        <v>42</v>
      </c>
      <c r="C46" s="439" t="s">
        <v>1162</v>
      </c>
      <c r="D46" s="382"/>
      <c r="E46" s="731">
        <f>SUM(E40)</f>
        <v>0</v>
      </c>
      <c r="F46" s="731">
        <f ca="1">SUM(F40,F45)</f>
        <v>0</v>
      </c>
      <c r="G46" s="733"/>
      <c r="H46" s="734">
        <f ca="1">SUM(H40,H45)</f>
        <v>0</v>
      </c>
      <c r="I46" s="383"/>
      <c r="J46" s="777" t="str">
        <f t="shared" ca="1" si="2"/>
        <v/>
      </c>
      <c r="K46" s="384">
        <f>SUM(K40)</f>
        <v>0</v>
      </c>
      <c r="L46" s="749">
        <f ca="1">SUM(L40,L45)</f>
        <v>0</v>
      </c>
      <c r="M46" s="750"/>
      <c r="N46" s="751">
        <f ca="1">SUM(N40,N45)</f>
        <v>0</v>
      </c>
      <c r="O46" s="385"/>
      <c r="P46" s="785" t="str">
        <f t="shared" ca="1" si="3"/>
        <v/>
      </c>
      <c r="Q46" s="374">
        <v>42</v>
      </c>
    </row>
  </sheetData>
  <sheetProtection insertHyperlinks="0" selectLockedCells="1"/>
  <mergeCells count="3">
    <mergeCell ref="D2:O2"/>
    <mergeCell ref="E3:J3"/>
    <mergeCell ref="K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S66"/>
  <sheetViews>
    <sheetView zoomScale="98" zoomScaleNormal="98" workbookViewId="0">
      <selection activeCell="B2" sqref="B2"/>
    </sheetView>
  </sheetViews>
  <sheetFormatPr defaultRowHeight="15" x14ac:dyDescent="0.25"/>
  <cols>
    <col min="1" max="1" width="2.7109375" customWidth="1"/>
    <col min="2" max="2" width="3.28515625" customWidth="1"/>
    <col min="3" max="3" width="44.7109375" customWidth="1"/>
    <col min="4" max="4" width="5.7109375" customWidth="1"/>
    <col min="5" max="5" width="6" customWidth="1"/>
    <col min="6" max="6" width="14" customWidth="1"/>
    <col min="7" max="7" width="1.140625" customWidth="1"/>
    <col min="8" max="8" width="11.7109375" customWidth="1"/>
    <col min="9" max="9" width="1.140625" customWidth="1"/>
    <col min="10" max="10" width="7.7109375" customWidth="1"/>
    <col min="11" max="11" width="6.7109375" customWidth="1"/>
    <col min="12" max="12" width="14.140625" customWidth="1"/>
    <col min="13" max="13" width="1.140625" customWidth="1"/>
    <col min="14" max="14" width="12.85546875" customWidth="1"/>
    <col min="15" max="15" width="1.140625" customWidth="1"/>
    <col min="16" max="16" width="8.7109375" customWidth="1"/>
    <col min="17" max="17" width="3.28515625" customWidth="1"/>
  </cols>
  <sheetData>
    <row r="1" spans="1:19" ht="15.75" x14ac:dyDescent="0.25">
      <c r="A1" s="238"/>
      <c r="B1" s="2" t="s">
        <v>1186</v>
      </c>
      <c r="C1" s="365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7"/>
      <c r="S1" s="562" t="s">
        <v>1149</v>
      </c>
    </row>
    <row r="2" spans="1:19" x14ac:dyDescent="0.25">
      <c r="A2" s="19"/>
      <c r="B2" s="222" t="s">
        <v>0</v>
      </c>
      <c r="C2" s="368"/>
      <c r="D2" s="954" t="s">
        <v>240</v>
      </c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394"/>
      <c r="Q2" s="478" t="s">
        <v>283</v>
      </c>
    </row>
    <row r="3" spans="1:19" x14ac:dyDescent="0.25">
      <c r="A3" s="19"/>
      <c r="B3" s="369" t="s">
        <v>91</v>
      </c>
      <c r="C3" s="370"/>
      <c r="D3" s="371"/>
      <c r="E3" s="487"/>
      <c r="F3" s="488"/>
      <c r="G3" s="488" t="s">
        <v>96</v>
      </c>
      <c r="H3" s="489"/>
      <c r="I3" s="489"/>
      <c r="J3" s="489"/>
      <c r="K3" s="955" t="s">
        <v>98</v>
      </c>
      <c r="L3" s="956"/>
      <c r="M3" s="956"/>
      <c r="N3" s="956"/>
      <c r="O3" s="956"/>
      <c r="P3" s="958"/>
      <c r="Q3" s="369" t="str">
        <f t="shared" ref="Q3:Q66" si="0">B3</f>
        <v>Line</v>
      </c>
    </row>
    <row r="4" spans="1:19" x14ac:dyDescent="0.25">
      <c r="A4" s="19"/>
      <c r="B4" s="374" t="s">
        <v>95</v>
      </c>
      <c r="C4" s="426" t="s">
        <v>284</v>
      </c>
      <c r="D4" s="479" t="s">
        <v>242</v>
      </c>
      <c r="E4" s="479" t="s">
        <v>285</v>
      </c>
      <c r="F4" s="479" t="s">
        <v>100</v>
      </c>
      <c r="G4" s="960" t="s">
        <v>243</v>
      </c>
      <c r="H4" s="960"/>
      <c r="I4" s="960"/>
      <c r="J4" s="479" t="s">
        <v>99</v>
      </c>
      <c r="K4" s="479" t="s">
        <v>285</v>
      </c>
      <c r="L4" s="479" t="s">
        <v>100</v>
      </c>
      <c r="M4" s="960" t="s">
        <v>243</v>
      </c>
      <c r="N4" s="960"/>
      <c r="O4" s="960"/>
      <c r="P4" s="479" t="s">
        <v>99</v>
      </c>
      <c r="Q4" s="395" t="str">
        <f t="shared" si="0"/>
        <v>No.</v>
      </c>
    </row>
    <row r="5" spans="1:19" x14ac:dyDescent="0.25">
      <c r="A5" s="19"/>
      <c r="B5" s="374">
        <v>1</v>
      </c>
      <c r="C5" s="427" t="s">
        <v>286</v>
      </c>
      <c r="D5" s="375" t="s">
        <v>287</v>
      </c>
      <c r="E5" s="720">
        <f>CalcCountMonth!B22</f>
        <v>0</v>
      </c>
      <c r="F5" s="726">
        <f>CalcMonth!C283</f>
        <v>0</v>
      </c>
      <c r="G5" s="721"/>
      <c r="H5" s="726">
        <f>CalcMonth!B283</f>
        <v>0</v>
      </c>
      <c r="I5" s="756"/>
      <c r="J5" s="767" t="str">
        <f>IF(ISERROR(H5/F5),"",H5/F5)</f>
        <v/>
      </c>
      <c r="K5" s="763">
        <f>CalcCountYear!B22</f>
        <v>0</v>
      </c>
      <c r="L5" s="747">
        <f>CalcYear!C373</f>
        <v>0</v>
      </c>
      <c r="M5" s="748"/>
      <c r="N5" s="747">
        <f>CalcYear!B373</f>
        <v>0</v>
      </c>
      <c r="O5" s="764"/>
      <c r="P5" s="771" t="str">
        <f>IF(ISERROR(N5/L5),"",N5/L5)</f>
        <v/>
      </c>
      <c r="Q5" s="369">
        <f t="shared" si="0"/>
        <v>1</v>
      </c>
    </row>
    <row r="6" spans="1:19" x14ac:dyDescent="0.25">
      <c r="A6" s="19"/>
      <c r="B6" s="374">
        <v>2</v>
      </c>
      <c r="C6" s="428" t="s">
        <v>288</v>
      </c>
      <c r="D6" s="374" t="s">
        <v>289</v>
      </c>
      <c r="E6" s="723">
        <f>CalcCountMonth!B23</f>
        <v>0</v>
      </c>
      <c r="F6" s="727">
        <f>CalcMonth!C284</f>
        <v>0</v>
      </c>
      <c r="G6" s="725"/>
      <c r="H6" s="727">
        <f>CalcMonth!B284</f>
        <v>0</v>
      </c>
      <c r="I6" s="694"/>
      <c r="J6" s="768" t="str">
        <f t="shared" ref="J6:J17" si="1">IF(ISERROR(H6/F6),"",H6/F6)</f>
        <v/>
      </c>
      <c r="K6" s="763">
        <f>CalcCountYear!B23</f>
        <v>0</v>
      </c>
      <c r="L6" s="747">
        <f>CalcYear!C374</f>
        <v>0</v>
      </c>
      <c r="M6" s="748"/>
      <c r="N6" s="747">
        <f>CalcYear!B374</f>
        <v>0</v>
      </c>
      <c r="O6" s="764"/>
      <c r="P6" s="771" t="str">
        <f t="shared" ref="P6:P17" si="2">IF(ISERROR(N6/L6),"",N6/L6)</f>
        <v/>
      </c>
      <c r="Q6" s="369">
        <f t="shared" si="0"/>
        <v>2</v>
      </c>
    </row>
    <row r="7" spans="1:19" x14ac:dyDescent="0.25">
      <c r="A7" s="19"/>
      <c r="B7" s="374">
        <f t="shared" ref="B7:B66" si="3">B6+1</f>
        <v>3</v>
      </c>
      <c r="C7" s="427" t="s">
        <v>290</v>
      </c>
      <c r="D7" s="374" t="s">
        <v>291</v>
      </c>
      <c r="E7" s="723">
        <f>CalcCountMonth!B24</f>
        <v>0</v>
      </c>
      <c r="F7" s="727">
        <f>CalcMonth!C285</f>
        <v>0</v>
      </c>
      <c r="G7" s="725"/>
      <c r="H7" s="727">
        <f>CalcMonth!B285</f>
        <v>0</v>
      </c>
      <c r="I7" s="694"/>
      <c r="J7" s="768" t="str">
        <f t="shared" si="1"/>
        <v/>
      </c>
      <c r="K7" s="763">
        <f>CalcCountYear!B24</f>
        <v>0</v>
      </c>
      <c r="L7" s="747">
        <f>CalcYear!C375</f>
        <v>0</v>
      </c>
      <c r="M7" s="748"/>
      <c r="N7" s="747">
        <f>CalcYear!B375</f>
        <v>0</v>
      </c>
      <c r="O7" s="764"/>
      <c r="P7" s="771" t="str">
        <f t="shared" si="2"/>
        <v/>
      </c>
      <c r="Q7" s="369">
        <f t="shared" si="0"/>
        <v>3</v>
      </c>
    </row>
    <row r="8" spans="1:19" x14ac:dyDescent="0.25">
      <c r="A8" s="19"/>
      <c r="B8" s="374">
        <f t="shared" si="3"/>
        <v>4</v>
      </c>
      <c r="C8" s="427" t="s">
        <v>292</v>
      </c>
      <c r="D8" s="374" t="s">
        <v>293</v>
      </c>
      <c r="E8" s="723">
        <f>CalcCountMonth!B25</f>
        <v>0</v>
      </c>
      <c r="F8" s="727">
        <f>CalcMonth!C286</f>
        <v>0</v>
      </c>
      <c r="G8" s="725"/>
      <c r="H8" s="727">
        <f>CalcMonth!B286</f>
        <v>0</v>
      </c>
      <c r="I8" s="694"/>
      <c r="J8" s="768" t="str">
        <f t="shared" si="1"/>
        <v/>
      </c>
      <c r="K8" s="763">
        <f>CalcCountYear!B25</f>
        <v>0</v>
      </c>
      <c r="L8" s="747">
        <f>CalcYear!C376</f>
        <v>0</v>
      </c>
      <c r="M8" s="748"/>
      <c r="N8" s="747">
        <f>CalcYear!B376</f>
        <v>0</v>
      </c>
      <c r="O8" s="764"/>
      <c r="P8" s="771" t="str">
        <f t="shared" si="2"/>
        <v/>
      </c>
      <c r="Q8" s="369">
        <f t="shared" si="0"/>
        <v>4</v>
      </c>
    </row>
    <row r="9" spans="1:19" x14ac:dyDescent="0.25">
      <c r="A9" s="19"/>
      <c r="B9" s="374">
        <f t="shared" si="3"/>
        <v>5</v>
      </c>
      <c r="C9" s="428" t="s">
        <v>294</v>
      </c>
      <c r="D9" s="374" t="s">
        <v>295</v>
      </c>
      <c r="E9" s="757"/>
      <c r="F9" s="727">
        <f>CalcMonth!C287</f>
        <v>0</v>
      </c>
      <c r="G9" s="725"/>
      <c r="H9" s="727">
        <f>CalcMonth!B287</f>
        <v>0</v>
      </c>
      <c r="I9" s="694"/>
      <c r="J9" s="768" t="str">
        <f t="shared" si="1"/>
        <v/>
      </c>
      <c r="K9" s="757"/>
      <c r="L9" s="747">
        <f>CalcYear!C377</f>
        <v>0</v>
      </c>
      <c r="M9" s="748"/>
      <c r="N9" s="747">
        <f>CalcYear!B377</f>
        <v>0</v>
      </c>
      <c r="O9" s="764"/>
      <c r="P9" s="771" t="str">
        <f t="shared" si="2"/>
        <v/>
      </c>
      <c r="Q9" s="369">
        <f t="shared" si="0"/>
        <v>5</v>
      </c>
    </row>
    <row r="10" spans="1:19" x14ac:dyDescent="0.25">
      <c r="A10" s="19"/>
      <c r="B10" s="374">
        <f t="shared" si="3"/>
        <v>6</v>
      </c>
      <c r="C10" s="429" t="s">
        <v>296</v>
      </c>
      <c r="D10" s="382"/>
      <c r="E10" s="731">
        <f>SUM(E5:E9)</f>
        <v>0</v>
      </c>
      <c r="F10" s="731">
        <f>SUM(F5:F9)</f>
        <v>0</v>
      </c>
      <c r="G10" s="733"/>
      <c r="H10" s="734">
        <f>SUM(H5:H9)</f>
        <v>0</v>
      </c>
      <c r="I10" s="758"/>
      <c r="J10" s="769" t="str">
        <f t="shared" si="1"/>
        <v/>
      </c>
      <c r="K10" s="749">
        <f>SUM(K5:K9)</f>
        <v>0</v>
      </c>
      <c r="L10" s="749">
        <f>SUM(L5:L9)</f>
        <v>0</v>
      </c>
      <c r="M10" s="750"/>
      <c r="N10" s="751">
        <f>SUM(N5:N9)</f>
        <v>0</v>
      </c>
      <c r="O10" s="765"/>
      <c r="P10" s="772" t="str">
        <f t="shared" si="2"/>
        <v/>
      </c>
      <c r="Q10" s="369">
        <f t="shared" si="0"/>
        <v>6</v>
      </c>
    </row>
    <row r="11" spans="1:19" x14ac:dyDescent="0.25">
      <c r="A11" s="19"/>
      <c r="B11" s="374">
        <f t="shared" si="3"/>
        <v>7</v>
      </c>
      <c r="C11" s="427" t="s">
        <v>297</v>
      </c>
      <c r="D11" s="374" t="s">
        <v>298</v>
      </c>
      <c r="E11" s="723">
        <f>CalcCountMonth!B26</f>
        <v>0</v>
      </c>
      <c r="F11" s="727">
        <f>CalcMonth!C288</f>
        <v>0</v>
      </c>
      <c r="G11" s="725"/>
      <c r="H11" s="727">
        <f>CalcMonth!B288</f>
        <v>0</v>
      </c>
      <c r="I11" s="694"/>
      <c r="J11" s="770" t="str">
        <f t="shared" si="1"/>
        <v/>
      </c>
      <c r="K11" s="763">
        <f>CalcCountYear!B26</f>
        <v>0</v>
      </c>
      <c r="L11" s="747">
        <f>CalcYear!C378</f>
        <v>0</v>
      </c>
      <c r="M11" s="748"/>
      <c r="N11" s="747">
        <f>CalcYear!B378</f>
        <v>0</v>
      </c>
      <c r="O11" s="764"/>
      <c r="P11" s="771" t="str">
        <f t="shared" si="2"/>
        <v/>
      </c>
      <c r="Q11" s="369">
        <f t="shared" si="0"/>
        <v>7</v>
      </c>
    </row>
    <row r="12" spans="1:19" x14ac:dyDescent="0.25">
      <c r="A12" s="19"/>
      <c r="B12" s="374">
        <f t="shared" si="3"/>
        <v>8</v>
      </c>
      <c r="C12" s="428" t="s">
        <v>299</v>
      </c>
      <c r="D12" s="374" t="s">
        <v>300</v>
      </c>
      <c r="E12" s="723">
        <f>CalcCountMonth!B27</f>
        <v>0</v>
      </c>
      <c r="F12" s="727">
        <f>CalcMonth!C289</f>
        <v>0</v>
      </c>
      <c r="G12" s="725"/>
      <c r="H12" s="727">
        <f>CalcMonth!B289</f>
        <v>0</v>
      </c>
      <c r="I12" s="694"/>
      <c r="J12" s="770" t="str">
        <f t="shared" si="1"/>
        <v/>
      </c>
      <c r="K12" s="763">
        <f>CalcCountYear!B27</f>
        <v>0</v>
      </c>
      <c r="L12" s="747">
        <f>CalcYear!C379</f>
        <v>0</v>
      </c>
      <c r="M12" s="748"/>
      <c r="N12" s="747">
        <f>CalcYear!B379</f>
        <v>0</v>
      </c>
      <c r="O12" s="764"/>
      <c r="P12" s="771" t="str">
        <f t="shared" si="2"/>
        <v/>
      </c>
      <c r="Q12" s="369">
        <f t="shared" si="0"/>
        <v>8</v>
      </c>
    </row>
    <row r="13" spans="1:19" x14ac:dyDescent="0.25">
      <c r="A13" s="19"/>
      <c r="B13" s="374">
        <f t="shared" si="3"/>
        <v>9</v>
      </c>
      <c r="C13" s="427" t="s">
        <v>301</v>
      </c>
      <c r="D13" s="374" t="s">
        <v>302</v>
      </c>
      <c r="E13" s="723">
        <f>CalcCountMonth!B28</f>
        <v>0</v>
      </c>
      <c r="F13" s="727">
        <f>CalcMonth!C290</f>
        <v>0</v>
      </c>
      <c r="G13" s="725"/>
      <c r="H13" s="727">
        <f>CalcMonth!B290</f>
        <v>0</v>
      </c>
      <c r="I13" s="694"/>
      <c r="J13" s="770" t="str">
        <f t="shared" si="1"/>
        <v/>
      </c>
      <c r="K13" s="763">
        <f>CalcCountYear!B28</f>
        <v>0</v>
      </c>
      <c r="L13" s="747">
        <f>CalcYear!C380</f>
        <v>0</v>
      </c>
      <c r="M13" s="748"/>
      <c r="N13" s="747">
        <f>CalcYear!B380</f>
        <v>0</v>
      </c>
      <c r="O13" s="764"/>
      <c r="P13" s="771" t="str">
        <f t="shared" si="2"/>
        <v/>
      </c>
      <c r="Q13" s="369">
        <f t="shared" si="0"/>
        <v>9</v>
      </c>
    </row>
    <row r="14" spans="1:19" x14ac:dyDescent="0.25">
      <c r="A14" s="19"/>
      <c r="B14" s="374">
        <f t="shared" si="3"/>
        <v>10</v>
      </c>
      <c r="C14" s="430" t="s">
        <v>303</v>
      </c>
      <c r="D14" s="374" t="s">
        <v>304</v>
      </c>
      <c r="E14" s="757"/>
      <c r="F14" s="727">
        <f>CalcMonth!C291</f>
        <v>0</v>
      </c>
      <c r="G14" s="725"/>
      <c r="H14" s="727">
        <f>CalcMonth!B291</f>
        <v>0</v>
      </c>
      <c r="I14" s="694"/>
      <c r="J14" s="770" t="str">
        <f t="shared" si="1"/>
        <v/>
      </c>
      <c r="K14" s="757"/>
      <c r="L14" s="747">
        <f>CalcYear!C381</f>
        <v>0</v>
      </c>
      <c r="M14" s="748"/>
      <c r="N14" s="747">
        <f>CalcYear!B381</f>
        <v>0</v>
      </c>
      <c r="O14" s="764"/>
      <c r="P14" s="771" t="str">
        <f t="shared" si="2"/>
        <v/>
      </c>
      <c r="Q14" s="369">
        <f t="shared" si="0"/>
        <v>10</v>
      </c>
    </row>
    <row r="15" spans="1:19" x14ac:dyDescent="0.25">
      <c r="A15" s="19"/>
      <c r="B15" s="374">
        <f t="shared" si="3"/>
        <v>11</v>
      </c>
      <c r="C15" s="431" t="s">
        <v>305</v>
      </c>
      <c r="D15" s="382"/>
      <c r="E15" s="731">
        <f>SUM(E11:E14)</f>
        <v>0</v>
      </c>
      <c r="F15" s="731">
        <f>SUM(F11:F14)</f>
        <v>0</v>
      </c>
      <c r="G15" s="733"/>
      <c r="H15" s="734">
        <f>SUM(H11:H14)</f>
        <v>0</v>
      </c>
      <c r="I15" s="758"/>
      <c r="J15" s="769" t="str">
        <f t="shared" si="1"/>
        <v/>
      </c>
      <c r="K15" s="749">
        <f>SUM(K11:K14)</f>
        <v>0</v>
      </c>
      <c r="L15" s="749">
        <f>SUM(L11:L14)</f>
        <v>0</v>
      </c>
      <c r="M15" s="750"/>
      <c r="N15" s="751">
        <f>SUM(N11:N14)</f>
        <v>0</v>
      </c>
      <c r="O15" s="765"/>
      <c r="P15" s="772" t="str">
        <f t="shared" si="2"/>
        <v/>
      </c>
      <c r="Q15" s="369">
        <f t="shared" si="0"/>
        <v>11</v>
      </c>
    </row>
    <row r="16" spans="1:19" x14ac:dyDescent="0.25">
      <c r="A16" s="19"/>
      <c r="B16" s="374">
        <f t="shared" si="3"/>
        <v>12</v>
      </c>
      <c r="C16" s="432" t="s">
        <v>306</v>
      </c>
      <c r="D16" s="392">
        <v>657</v>
      </c>
      <c r="E16" s="746"/>
      <c r="F16" s="746"/>
      <c r="G16" s="744" t="s">
        <v>25</v>
      </c>
      <c r="H16" s="745">
        <f>CalcMonth!C333</f>
        <v>0</v>
      </c>
      <c r="I16" s="727" t="s">
        <v>26</v>
      </c>
      <c r="J16" s="768" t="str">
        <f t="shared" si="1"/>
        <v/>
      </c>
      <c r="K16" s="746"/>
      <c r="L16" s="746"/>
      <c r="M16" s="695"/>
      <c r="N16" s="747">
        <f>CalcYear!C423</f>
        <v>0</v>
      </c>
      <c r="O16" s="696"/>
      <c r="P16" s="771" t="str">
        <f t="shared" si="2"/>
        <v/>
      </c>
      <c r="Q16" s="369">
        <f t="shared" si="0"/>
        <v>12</v>
      </c>
    </row>
    <row r="17" spans="1:17" x14ac:dyDescent="0.25">
      <c r="A17" s="19"/>
      <c r="B17" s="374">
        <f t="shared" si="3"/>
        <v>13</v>
      </c>
      <c r="C17" s="433" t="s">
        <v>307</v>
      </c>
      <c r="D17" s="397"/>
      <c r="E17" s="731">
        <f>SUM(E10,E15,E16)</f>
        <v>0</v>
      </c>
      <c r="F17" s="731">
        <f>SUM(F10,F15,F16)</f>
        <v>0</v>
      </c>
      <c r="G17" s="733"/>
      <c r="H17" s="734">
        <f>H10+H15-H16</f>
        <v>0</v>
      </c>
      <c r="I17" s="758"/>
      <c r="J17" s="769" t="str">
        <f t="shared" si="1"/>
        <v/>
      </c>
      <c r="K17" s="749">
        <f>SUM(K10,K15,K16)</f>
        <v>0</v>
      </c>
      <c r="L17" s="749">
        <f>SUM(L10,L15,L16)</f>
        <v>0</v>
      </c>
      <c r="M17" s="750"/>
      <c r="N17" s="751">
        <f>N10+N15-N16</f>
        <v>0</v>
      </c>
      <c r="O17" s="765"/>
      <c r="P17" s="772" t="str">
        <f t="shared" si="2"/>
        <v/>
      </c>
      <c r="Q17" s="369">
        <f t="shared" si="0"/>
        <v>13</v>
      </c>
    </row>
    <row r="18" spans="1:17" x14ac:dyDescent="0.25">
      <c r="A18" s="19"/>
      <c r="B18" s="374">
        <f t="shared" si="3"/>
        <v>14</v>
      </c>
      <c r="C18" s="426" t="s">
        <v>308</v>
      </c>
      <c r="D18" s="490" t="s">
        <v>242</v>
      </c>
      <c r="E18" s="485" t="s">
        <v>285</v>
      </c>
      <c r="F18" s="485" t="s">
        <v>100</v>
      </c>
      <c r="G18" s="959" t="s">
        <v>243</v>
      </c>
      <c r="H18" s="959"/>
      <c r="I18" s="959"/>
      <c r="J18" s="755" t="s">
        <v>99</v>
      </c>
      <c r="K18" s="485" t="s">
        <v>285</v>
      </c>
      <c r="L18" s="485" t="s">
        <v>100</v>
      </c>
      <c r="M18" s="959" t="s">
        <v>243</v>
      </c>
      <c r="N18" s="959"/>
      <c r="O18" s="959"/>
      <c r="P18" s="773" t="s">
        <v>99</v>
      </c>
      <c r="Q18" s="369">
        <f t="shared" si="0"/>
        <v>14</v>
      </c>
    </row>
    <row r="19" spans="1:17" x14ac:dyDescent="0.25">
      <c r="A19" s="19"/>
      <c r="B19" s="374">
        <f t="shared" si="3"/>
        <v>15</v>
      </c>
      <c r="C19" s="428" t="s">
        <v>309</v>
      </c>
      <c r="D19" s="388" t="s">
        <v>310</v>
      </c>
      <c r="E19" s="746"/>
      <c r="F19" s="727">
        <f>CalcMonth!C292</f>
        <v>0</v>
      </c>
      <c r="G19" s="725"/>
      <c r="H19" s="727">
        <f>CalcMonth!B292</f>
        <v>0</v>
      </c>
      <c r="I19" s="694"/>
      <c r="J19" s="768" t="str">
        <f>IF(ISERROR(H19/F19),"",H19/F19)</f>
        <v/>
      </c>
      <c r="K19" s="746"/>
      <c r="L19" s="747">
        <f>CalcYear!C382</f>
        <v>0</v>
      </c>
      <c r="M19" s="748"/>
      <c r="N19" s="747">
        <f>CalcYear!B382</f>
        <v>0</v>
      </c>
      <c r="O19" s="764"/>
      <c r="P19" s="771" t="str">
        <f t="shared" ref="P19:P50" si="4">IF(ISERROR(N19/L19),"",N19/L19)</f>
        <v/>
      </c>
      <c r="Q19" s="369">
        <f t="shared" si="0"/>
        <v>15</v>
      </c>
    </row>
    <row r="20" spans="1:17" x14ac:dyDescent="0.25">
      <c r="A20" s="19"/>
      <c r="B20" s="374">
        <f t="shared" si="3"/>
        <v>16</v>
      </c>
      <c r="C20" s="427" t="s">
        <v>311</v>
      </c>
      <c r="D20" s="388" t="s">
        <v>312</v>
      </c>
      <c r="E20" s="746"/>
      <c r="F20" s="727">
        <f>CalcMonth!C293</f>
        <v>0</v>
      </c>
      <c r="G20" s="725"/>
      <c r="H20" s="727">
        <f>CalcMonth!B293</f>
        <v>0</v>
      </c>
      <c r="I20" s="694"/>
      <c r="J20" s="768" t="str">
        <f t="shared" ref="J20:J50" si="5">IF(ISERROR(H20/F20),"",H20/F20)</f>
        <v/>
      </c>
      <c r="K20" s="746"/>
      <c r="L20" s="747">
        <f>CalcYear!C383</f>
        <v>0</v>
      </c>
      <c r="M20" s="748"/>
      <c r="N20" s="747">
        <f>CalcYear!B383</f>
        <v>0</v>
      </c>
      <c r="O20" s="764"/>
      <c r="P20" s="771" t="str">
        <f t="shared" si="4"/>
        <v/>
      </c>
      <c r="Q20" s="369">
        <f t="shared" si="0"/>
        <v>16</v>
      </c>
    </row>
    <row r="21" spans="1:17" x14ac:dyDescent="0.25">
      <c r="A21" s="19"/>
      <c r="B21" s="374">
        <f t="shared" si="3"/>
        <v>17</v>
      </c>
      <c r="C21" s="427" t="s">
        <v>313</v>
      </c>
      <c r="D21" s="374" t="s">
        <v>314</v>
      </c>
      <c r="E21" s="746"/>
      <c r="F21" s="727">
        <f>CalcMonth!C294</f>
        <v>0</v>
      </c>
      <c r="G21" s="725"/>
      <c r="H21" s="727">
        <f>CalcMonth!B294</f>
        <v>0</v>
      </c>
      <c r="I21" s="694"/>
      <c r="J21" s="768" t="str">
        <f t="shared" si="5"/>
        <v/>
      </c>
      <c r="K21" s="746"/>
      <c r="L21" s="747">
        <f>CalcYear!C384</f>
        <v>0</v>
      </c>
      <c r="M21" s="748"/>
      <c r="N21" s="747">
        <f>CalcYear!B384</f>
        <v>0</v>
      </c>
      <c r="O21" s="764"/>
      <c r="P21" s="771" t="str">
        <f t="shared" si="4"/>
        <v/>
      </c>
      <c r="Q21" s="369">
        <f t="shared" si="0"/>
        <v>17</v>
      </c>
    </row>
    <row r="22" spans="1:17" x14ac:dyDescent="0.25">
      <c r="A22" s="19"/>
      <c r="B22" s="374">
        <f t="shared" si="3"/>
        <v>18</v>
      </c>
      <c r="C22" s="427" t="s">
        <v>315</v>
      </c>
      <c r="D22" s="374" t="s">
        <v>316</v>
      </c>
      <c r="E22" s="735">
        <v>0</v>
      </c>
      <c r="F22" s="727">
        <f>CalcMonth!C295</f>
        <v>0</v>
      </c>
      <c r="G22" s="725"/>
      <c r="H22" s="727">
        <f>CalcMonth!B295</f>
        <v>0</v>
      </c>
      <c r="I22" s="694"/>
      <c r="J22" s="768" t="str">
        <f t="shared" si="5"/>
        <v/>
      </c>
      <c r="K22" s="766">
        <v>0</v>
      </c>
      <c r="L22" s="747">
        <f>CalcYear!C385</f>
        <v>0</v>
      </c>
      <c r="M22" s="748"/>
      <c r="N22" s="747">
        <f>CalcYear!B385</f>
        <v>0</v>
      </c>
      <c r="O22" s="764"/>
      <c r="P22" s="771" t="str">
        <f t="shared" si="4"/>
        <v/>
      </c>
      <c r="Q22" s="369">
        <f t="shared" si="0"/>
        <v>18</v>
      </c>
    </row>
    <row r="23" spans="1:17" x14ac:dyDescent="0.25">
      <c r="A23" s="19"/>
      <c r="B23" s="374">
        <f t="shared" si="3"/>
        <v>19</v>
      </c>
      <c r="C23" s="434" t="s">
        <v>317</v>
      </c>
      <c r="D23" s="374" t="s">
        <v>318</v>
      </c>
      <c r="E23" s="735">
        <v>0</v>
      </c>
      <c r="F23" s="727">
        <f>CalcMonth!C296</f>
        <v>0</v>
      </c>
      <c r="G23" s="725"/>
      <c r="H23" s="727">
        <f>CalcMonth!B296</f>
        <v>0</v>
      </c>
      <c r="I23" s="694"/>
      <c r="J23" s="768" t="str">
        <f t="shared" si="5"/>
        <v/>
      </c>
      <c r="K23" s="766">
        <v>0</v>
      </c>
      <c r="L23" s="747">
        <f>CalcYear!C386</f>
        <v>0</v>
      </c>
      <c r="M23" s="748"/>
      <c r="N23" s="747">
        <f>CalcYear!B386</f>
        <v>0</v>
      </c>
      <c r="O23" s="764"/>
      <c r="P23" s="771" t="str">
        <f t="shared" si="4"/>
        <v/>
      </c>
      <c r="Q23" s="369">
        <f t="shared" si="0"/>
        <v>19</v>
      </c>
    </row>
    <row r="24" spans="1:17" x14ac:dyDescent="0.25">
      <c r="A24" s="19"/>
      <c r="B24" s="374">
        <f t="shared" si="3"/>
        <v>20</v>
      </c>
      <c r="C24" s="435" t="s">
        <v>319</v>
      </c>
      <c r="D24" s="396"/>
      <c r="E24" s="731">
        <f>SUM(E19:E23)</f>
        <v>0</v>
      </c>
      <c r="F24" s="731">
        <f>SUM(F19:F23)</f>
        <v>0</v>
      </c>
      <c r="G24" s="733"/>
      <c r="H24" s="734">
        <f>SUM(H19:H23)</f>
        <v>0</v>
      </c>
      <c r="I24" s="758"/>
      <c r="J24" s="769" t="str">
        <f t="shared" si="5"/>
        <v/>
      </c>
      <c r="K24" s="749">
        <f>SUM(K19:K23)</f>
        <v>0</v>
      </c>
      <c r="L24" s="749">
        <f>SUM(L19:L23)</f>
        <v>0</v>
      </c>
      <c r="M24" s="750"/>
      <c r="N24" s="751">
        <f>SUM(N19:N23)</f>
        <v>0</v>
      </c>
      <c r="O24" s="765"/>
      <c r="P24" s="772" t="str">
        <f t="shared" si="4"/>
        <v/>
      </c>
      <c r="Q24" s="369">
        <f t="shared" si="0"/>
        <v>20</v>
      </c>
    </row>
    <row r="25" spans="1:17" x14ac:dyDescent="0.25">
      <c r="A25" s="19"/>
      <c r="B25" s="374">
        <f t="shared" si="3"/>
        <v>21</v>
      </c>
      <c r="C25" s="436" t="s">
        <v>321</v>
      </c>
      <c r="D25" s="374" t="s">
        <v>322</v>
      </c>
      <c r="E25" s="746"/>
      <c r="F25" s="727">
        <f>CalcMonth!C297</f>
        <v>0</v>
      </c>
      <c r="G25" s="725"/>
      <c r="H25" s="727">
        <f>CalcMonth!B297</f>
        <v>0</v>
      </c>
      <c r="I25" s="694"/>
      <c r="J25" s="768" t="str">
        <f t="shared" si="5"/>
        <v/>
      </c>
      <c r="K25" s="746"/>
      <c r="L25" s="747">
        <f>CalcYear!C387</f>
        <v>0</v>
      </c>
      <c r="M25" s="748"/>
      <c r="N25" s="747">
        <f>CalcYear!B387</f>
        <v>0</v>
      </c>
      <c r="O25" s="764"/>
      <c r="P25" s="771" t="str">
        <f t="shared" si="4"/>
        <v/>
      </c>
      <c r="Q25" s="369">
        <f t="shared" si="0"/>
        <v>21</v>
      </c>
    </row>
    <row r="26" spans="1:17" x14ac:dyDescent="0.25">
      <c r="A26" s="19"/>
      <c r="B26" s="374">
        <f t="shared" si="3"/>
        <v>22</v>
      </c>
      <c r="C26" s="427" t="s">
        <v>323</v>
      </c>
      <c r="D26" s="374" t="s">
        <v>324</v>
      </c>
      <c r="E26" s="746"/>
      <c r="F26" s="727">
        <f>CalcMonth!C298</f>
        <v>0</v>
      </c>
      <c r="G26" s="725"/>
      <c r="H26" s="727">
        <f>CalcMonth!B298</f>
        <v>0</v>
      </c>
      <c r="I26" s="694"/>
      <c r="J26" s="768" t="str">
        <f t="shared" si="5"/>
        <v/>
      </c>
      <c r="K26" s="746"/>
      <c r="L26" s="747">
        <f>CalcYear!C388</f>
        <v>0</v>
      </c>
      <c r="M26" s="748"/>
      <c r="N26" s="747">
        <f>CalcYear!B388</f>
        <v>0</v>
      </c>
      <c r="O26" s="764"/>
      <c r="P26" s="771" t="str">
        <f t="shared" si="4"/>
        <v/>
      </c>
      <c r="Q26" s="369">
        <f t="shared" si="0"/>
        <v>22</v>
      </c>
    </row>
    <row r="27" spans="1:17" x14ac:dyDescent="0.25">
      <c r="A27" s="19"/>
      <c r="B27" s="374">
        <f t="shared" si="3"/>
        <v>23</v>
      </c>
      <c r="C27" s="427" t="s">
        <v>325</v>
      </c>
      <c r="D27" s="374" t="s">
        <v>320</v>
      </c>
      <c r="E27" s="746"/>
      <c r="F27" s="727">
        <f>CalcMonth!C299</f>
        <v>0</v>
      </c>
      <c r="G27" s="725"/>
      <c r="H27" s="727">
        <f>CalcMonth!B299</f>
        <v>0</v>
      </c>
      <c r="I27" s="694"/>
      <c r="J27" s="768" t="str">
        <f t="shared" si="5"/>
        <v/>
      </c>
      <c r="K27" s="746"/>
      <c r="L27" s="747">
        <f>CalcYear!C389</f>
        <v>0</v>
      </c>
      <c r="M27" s="748"/>
      <c r="N27" s="747">
        <f>CalcYear!B389</f>
        <v>0</v>
      </c>
      <c r="O27" s="764"/>
      <c r="P27" s="771" t="str">
        <f t="shared" si="4"/>
        <v/>
      </c>
      <c r="Q27" s="369">
        <f t="shared" si="0"/>
        <v>23</v>
      </c>
    </row>
    <row r="28" spans="1:17" x14ac:dyDescent="0.25">
      <c r="A28" s="19"/>
      <c r="B28" s="374">
        <f t="shared" si="3"/>
        <v>24</v>
      </c>
      <c r="C28" s="427" t="s">
        <v>326</v>
      </c>
      <c r="D28" s="374" t="s">
        <v>327</v>
      </c>
      <c r="E28" s="735">
        <v>0</v>
      </c>
      <c r="F28" s="727">
        <f>CalcMonth!C300</f>
        <v>0</v>
      </c>
      <c r="G28" s="725"/>
      <c r="H28" s="727">
        <f>CalcMonth!B300</f>
        <v>0</v>
      </c>
      <c r="I28" s="694"/>
      <c r="J28" s="768" t="str">
        <f t="shared" si="5"/>
        <v/>
      </c>
      <c r="K28" s="766">
        <v>0</v>
      </c>
      <c r="L28" s="747">
        <f>CalcYear!C390</f>
        <v>0</v>
      </c>
      <c r="M28" s="748"/>
      <c r="N28" s="747">
        <f>CalcYear!B390</f>
        <v>0</v>
      </c>
      <c r="O28" s="764"/>
      <c r="P28" s="771" t="str">
        <f t="shared" si="4"/>
        <v/>
      </c>
      <c r="Q28" s="369">
        <f t="shared" si="0"/>
        <v>24</v>
      </c>
    </row>
    <row r="29" spans="1:17" x14ac:dyDescent="0.25">
      <c r="A29" s="19"/>
      <c r="B29" s="374">
        <f t="shared" si="3"/>
        <v>25</v>
      </c>
      <c r="C29" s="427" t="s">
        <v>328</v>
      </c>
      <c r="D29" s="374" t="s">
        <v>329</v>
      </c>
      <c r="E29" s="735">
        <v>0</v>
      </c>
      <c r="F29" s="727">
        <f>CalcMonth!C301</f>
        <v>0</v>
      </c>
      <c r="G29" s="725"/>
      <c r="H29" s="727">
        <f>CalcMonth!B301</f>
        <v>0</v>
      </c>
      <c r="I29" s="694"/>
      <c r="J29" s="768" t="str">
        <f t="shared" si="5"/>
        <v/>
      </c>
      <c r="K29" s="766">
        <v>0</v>
      </c>
      <c r="L29" s="747">
        <f>CalcYear!C391</f>
        <v>0</v>
      </c>
      <c r="M29" s="748"/>
      <c r="N29" s="747">
        <f>CalcYear!B391</f>
        <v>0</v>
      </c>
      <c r="O29" s="764"/>
      <c r="P29" s="771" t="str">
        <f t="shared" si="4"/>
        <v/>
      </c>
      <c r="Q29" s="369">
        <f t="shared" si="0"/>
        <v>25</v>
      </c>
    </row>
    <row r="30" spans="1:17" x14ac:dyDescent="0.25">
      <c r="A30" s="19"/>
      <c r="B30" s="374">
        <f t="shared" si="3"/>
        <v>26</v>
      </c>
      <c r="C30" s="427" t="s">
        <v>330</v>
      </c>
      <c r="D30" s="374" t="s">
        <v>331</v>
      </c>
      <c r="E30" s="723">
        <f>CalcCountMonth!B29</f>
        <v>0</v>
      </c>
      <c r="F30" s="727">
        <f>CalcMonth!C302</f>
        <v>0</v>
      </c>
      <c r="G30" s="725"/>
      <c r="H30" s="727">
        <f>CalcMonth!B302</f>
        <v>0</v>
      </c>
      <c r="I30" s="694"/>
      <c r="J30" s="768" t="str">
        <f t="shared" si="5"/>
        <v/>
      </c>
      <c r="K30" s="763">
        <f>CalcCountYear!B29</f>
        <v>0</v>
      </c>
      <c r="L30" s="747">
        <f>CalcYear!C392</f>
        <v>0</v>
      </c>
      <c r="M30" s="748"/>
      <c r="N30" s="747">
        <f>CalcYear!B392</f>
        <v>0</v>
      </c>
      <c r="O30" s="764"/>
      <c r="P30" s="771" t="str">
        <f t="shared" si="4"/>
        <v/>
      </c>
      <c r="Q30" s="369">
        <f t="shared" si="0"/>
        <v>26</v>
      </c>
    </row>
    <row r="31" spans="1:17" x14ac:dyDescent="0.25">
      <c r="A31" s="19"/>
      <c r="B31" s="374">
        <f t="shared" si="3"/>
        <v>27</v>
      </c>
      <c r="C31" s="427" t="s">
        <v>332</v>
      </c>
      <c r="D31" s="374" t="s">
        <v>333</v>
      </c>
      <c r="E31" s="735">
        <v>0</v>
      </c>
      <c r="F31" s="727">
        <f>CalcMonth!C303</f>
        <v>0</v>
      </c>
      <c r="G31" s="725"/>
      <c r="H31" s="727">
        <f>CalcMonth!B303</f>
        <v>0</v>
      </c>
      <c r="I31" s="694"/>
      <c r="J31" s="768" t="str">
        <f t="shared" si="5"/>
        <v/>
      </c>
      <c r="K31" s="766">
        <v>0</v>
      </c>
      <c r="L31" s="747">
        <f>CalcYear!C393</f>
        <v>0</v>
      </c>
      <c r="M31" s="748"/>
      <c r="N31" s="747">
        <f>CalcYear!B393</f>
        <v>0</v>
      </c>
      <c r="O31" s="764"/>
      <c r="P31" s="771" t="str">
        <f t="shared" si="4"/>
        <v/>
      </c>
      <c r="Q31" s="369">
        <f t="shared" si="0"/>
        <v>27</v>
      </c>
    </row>
    <row r="32" spans="1:17" x14ac:dyDescent="0.25">
      <c r="A32" s="19"/>
      <c r="B32" s="374">
        <f t="shared" si="3"/>
        <v>28</v>
      </c>
      <c r="C32" s="403" t="s">
        <v>334</v>
      </c>
      <c r="D32" s="265" t="s">
        <v>335</v>
      </c>
      <c r="E32" s="735">
        <v>0</v>
      </c>
      <c r="F32" s="727">
        <f>CalcMonth!C304</f>
        <v>0</v>
      </c>
      <c r="G32" s="725"/>
      <c r="H32" s="727">
        <f>CalcMonth!B304</f>
        <v>0</v>
      </c>
      <c r="I32" s="694"/>
      <c r="J32" s="768" t="str">
        <f t="shared" si="5"/>
        <v/>
      </c>
      <c r="K32" s="766">
        <v>0</v>
      </c>
      <c r="L32" s="747">
        <f>CalcYear!C394</f>
        <v>0</v>
      </c>
      <c r="M32" s="748"/>
      <c r="N32" s="747">
        <f>CalcYear!B394</f>
        <v>0</v>
      </c>
      <c r="O32" s="764"/>
      <c r="P32" s="771" t="str">
        <f t="shared" si="4"/>
        <v/>
      </c>
      <c r="Q32" s="369">
        <f t="shared" si="0"/>
        <v>28</v>
      </c>
    </row>
    <row r="33" spans="1:17" x14ac:dyDescent="0.25">
      <c r="A33" s="19"/>
      <c r="B33" s="374">
        <f t="shared" si="3"/>
        <v>29</v>
      </c>
      <c r="C33" s="437" t="s">
        <v>336</v>
      </c>
      <c r="D33" s="391"/>
      <c r="E33" s="731">
        <f>SUM(E25:E32)</f>
        <v>0</v>
      </c>
      <c r="F33" s="731">
        <f>SUM(F25:F32)</f>
        <v>0</v>
      </c>
      <c r="G33" s="759"/>
      <c r="H33" s="760">
        <f>SUM(H25:H32)</f>
        <v>0</v>
      </c>
      <c r="I33" s="758"/>
      <c r="J33" s="769" t="str">
        <f t="shared" si="5"/>
        <v/>
      </c>
      <c r="K33" s="749">
        <f>SUM(K25:K32)</f>
        <v>0</v>
      </c>
      <c r="L33" s="749">
        <f>SUM(L25:L32)</f>
        <v>0</v>
      </c>
      <c r="M33" s="750"/>
      <c r="N33" s="751">
        <f>SUM(N25:N32)</f>
        <v>0</v>
      </c>
      <c r="O33" s="765"/>
      <c r="P33" s="772" t="str">
        <f t="shared" si="4"/>
        <v/>
      </c>
      <c r="Q33" s="369">
        <f t="shared" si="0"/>
        <v>29</v>
      </c>
    </row>
    <row r="34" spans="1:17" x14ac:dyDescent="0.25">
      <c r="A34" s="19"/>
      <c r="B34" s="374">
        <f t="shared" si="3"/>
        <v>30</v>
      </c>
      <c r="C34" s="427" t="s">
        <v>337</v>
      </c>
      <c r="D34" s="374">
        <v>490</v>
      </c>
      <c r="E34" s="761"/>
      <c r="F34" s="727">
        <f>CalcMonth!C305</f>
        <v>0</v>
      </c>
      <c r="G34" s="725"/>
      <c r="H34" s="727">
        <f>CalcMonth!B305</f>
        <v>0</v>
      </c>
      <c r="I34" s="694"/>
      <c r="J34" s="770" t="str">
        <f t="shared" si="5"/>
        <v/>
      </c>
      <c r="K34" s="761"/>
      <c r="L34" s="747">
        <f>CalcYear!C395</f>
        <v>0</v>
      </c>
      <c r="M34" s="748"/>
      <c r="N34" s="747">
        <f>CalcYear!B395</f>
        <v>0</v>
      </c>
      <c r="O34" s="764"/>
      <c r="P34" s="771" t="str">
        <f t="shared" si="4"/>
        <v/>
      </c>
      <c r="Q34" s="369">
        <f t="shared" si="0"/>
        <v>30</v>
      </c>
    </row>
    <row r="35" spans="1:17" x14ac:dyDescent="0.25">
      <c r="A35" s="19"/>
      <c r="B35" s="374">
        <f t="shared" si="3"/>
        <v>31</v>
      </c>
      <c r="C35" s="431" t="s">
        <v>338</v>
      </c>
      <c r="D35" s="391"/>
      <c r="E35" s="731">
        <f>SUM(E24,E33,E34)</f>
        <v>0</v>
      </c>
      <c r="F35" s="731">
        <f>SUM(F24,F33,F34)</f>
        <v>0</v>
      </c>
      <c r="G35" s="759"/>
      <c r="H35" s="760">
        <f>SUM(H24,H33,H34)</f>
        <v>0</v>
      </c>
      <c r="I35" s="758"/>
      <c r="J35" s="769" t="str">
        <f t="shared" si="5"/>
        <v/>
      </c>
      <c r="K35" s="749">
        <f>SUM(K24,K33,K34)</f>
        <v>0</v>
      </c>
      <c r="L35" s="749">
        <f>SUM(L24,L33,L34)</f>
        <v>0</v>
      </c>
      <c r="M35" s="750"/>
      <c r="N35" s="751">
        <f>SUM(N24,N33,N34)</f>
        <v>0</v>
      </c>
      <c r="O35" s="765"/>
      <c r="P35" s="772" t="str">
        <f t="shared" si="4"/>
        <v/>
      </c>
      <c r="Q35" s="369">
        <f t="shared" si="0"/>
        <v>31</v>
      </c>
    </row>
    <row r="36" spans="1:17" x14ac:dyDescent="0.25">
      <c r="A36" s="19"/>
      <c r="B36" s="374">
        <f t="shared" si="3"/>
        <v>32</v>
      </c>
      <c r="C36" s="427" t="s">
        <v>339</v>
      </c>
      <c r="D36" s="374" t="s">
        <v>340</v>
      </c>
      <c r="E36" s="761"/>
      <c r="F36" s="727">
        <f>CalcMonth!C306</f>
        <v>0</v>
      </c>
      <c r="G36" s="725"/>
      <c r="H36" s="727">
        <f>CalcMonth!B306</f>
        <v>0</v>
      </c>
      <c r="I36" s="694"/>
      <c r="J36" s="770" t="str">
        <f t="shared" si="5"/>
        <v/>
      </c>
      <c r="K36" s="761"/>
      <c r="L36" s="747">
        <f>CalcYear!C396</f>
        <v>0</v>
      </c>
      <c r="M36" s="748"/>
      <c r="N36" s="747">
        <f>CalcYear!B396</f>
        <v>0</v>
      </c>
      <c r="O36" s="764"/>
      <c r="P36" s="771" t="str">
        <f t="shared" si="4"/>
        <v/>
      </c>
      <c r="Q36" s="369">
        <f t="shared" si="0"/>
        <v>32</v>
      </c>
    </row>
    <row r="37" spans="1:17" x14ac:dyDescent="0.25">
      <c r="A37" s="19"/>
      <c r="B37" s="374">
        <f t="shared" si="3"/>
        <v>33</v>
      </c>
      <c r="C37" s="427" t="s">
        <v>341</v>
      </c>
      <c r="D37" s="374" t="s">
        <v>342</v>
      </c>
      <c r="E37" s="761"/>
      <c r="F37" s="727">
        <f>CalcMonth!C307</f>
        <v>0</v>
      </c>
      <c r="G37" s="725"/>
      <c r="H37" s="727">
        <f>CalcMonth!B307</f>
        <v>0</v>
      </c>
      <c r="I37" s="694"/>
      <c r="J37" s="770" t="str">
        <f t="shared" si="5"/>
        <v/>
      </c>
      <c r="K37" s="761"/>
      <c r="L37" s="747">
        <f>CalcYear!C397</f>
        <v>0</v>
      </c>
      <c r="M37" s="748"/>
      <c r="N37" s="747">
        <f>CalcYear!B397</f>
        <v>0</v>
      </c>
      <c r="O37" s="764"/>
      <c r="P37" s="771" t="str">
        <f t="shared" si="4"/>
        <v/>
      </c>
      <c r="Q37" s="369">
        <f t="shared" si="0"/>
        <v>33</v>
      </c>
    </row>
    <row r="38" spans="1:17" x14ac:dyDescent="0.25">
      <c r="A38" s="19"/>
      <c r="B38" s="374">
        <f t="shared" si="3"/>
        <v>34</v>
      </c>
      <c r="C38" s="427" t="s">
        <v>343</v>
      </c>
      <c r="D38" s="374" t="s">
        <v>344</v>
      </c>
      <c r="E38" s="761"/>
      <c r="F38" s="727">
        <f>CalcMonth!C308</f>
        <v>0</v>
      </c>
      <c r="G38" s="725"/>
      <c r="H38" s="727">
        <f>CalcMonth!B308</f>
        <v>0</v>
      </c>
      <c r="I38" s="694"/>
      <c r="J38" s="770" t="str">
        <f t="shared" si="5"/>
        <v/>
      </c>
      <c r="K38" s="761"/>
      <c r="L38" s="747">
        <f>CalcYear!C398</f>
        <v>0</v>
      </c>
      <c r="M38" s="748"/>
      <c r="N38" s="747">
        <f>CalcYear!B398</f>
        <v>0</v>
      </c>
      <c r="O38" s="764"/>
      <c r="P38" s="771" t="str">
        <f t="shared" si="4"/>
        <v/>
      </c>
      <c r="Q38" s="369">
        <f t="shared" si="0"/>
        <v>34</v>
      </c>
    </row>
    <row r="39" spans="1:17" x14ac:dyDescent="0.25">
      <c r="A39" s="19"/>
      <c r="B39" s="374">
        <f t="shared" si="3"/>
        <v>35</v>
      </c>
      <c r="C39" s="428" t="s">
        <v>345</v>
      </c>
      <c r="D39" s="374" t="s">
        <v>346</v>
      </c>
      <c r="E39" s="735">
        <v>0</v>
      </c>
      <c r="F39" s="727">
        <f>CalcMonth!C309</f>
        <v>0</v>
      </c>
      <c r="G39" s="725"/>
      <c r="H39" s="727">
        <f>CalcMonth!B309</f>
        <v>0</v>
      </c>
      <c r="I39" s="694"/>
      <c r="J39" s="770" t="str">
        <f t="shared" si="5"/>
        <v/>
      </c>
      <c r="K39" s="766">
        <v>0</v>
      </c>
      <c r="L39" s="747">
        <f>CalcYear!C399</f>
        <v>0</v>
      </c>
      <c r="M39" s="748"/>
      <c r="N39" s="747">
        <f>CalcYear!B399</f>
        <v>0</v>
      </c>
      <c r="O39" s="764"/>
      <c r="P39" s="771" t="str">
        <f t="shared" si="4"/>
        <v/>
      </c>
      <c r="Q39" s="369">
        <f t="shared" si="0"/>
        <v>35</v>
      </c>
    </row>
    <row r="40" spans="1:17" x14ac:dyDescent="0.25">
      <c r="A40" s="19"/>
      <c r="B40" s="374">
        <f t="shared" si="3"/>
        <v>36</v>
      </c>
      <c r="C40" s="427" t="s">
        <v>347</v>
      </c>
      <c r="D40" s="374" t="s">
        <v>348</v>
      </c>
      <c r="E40" s="735">
        <v>0</v>
      </c>
      <c r="F40" s="727">
        <f>CalcMonth!C310</f>
        <v>0</v>
      </c>
      <c r="G40" s="725"/>
      <c r="H40" s="727">
        <f>CalcMonth!B310</f>
        <v>0</v>
      </c>
      <c r="I40" s="694"/>
      <c r="J40" s="770" t="str">
        <f t="shared" si="5"/>
        <v/>
      </c>
      <c r="K40" s="766">
        <v>0</v>
      </c>
      <c r="L40" s="747">
        <f>CalcYear!C400</f>
        <v>0</v>
      </c>
      <c r="M40" s="748"/>
      <c r="N40" s="747">
        <f>CalcYear!B400</f>
        <v>0</v>
      </c>
      <c r="O40" s="764"/>
      <c r="P40" s="771" t="str">
        <f t="shared" si="4"/>
        <v/>
      </c>
      <c r="Q40" s="369">
        <f t="shared" si="0"/>
        <v>36</v>
      </c>
    </row>
    <row r="41" spans="1:17" x14ac:dyDescent="0.25">
      <c r="A41" s="19"/>
      <c r="B41" s="374">
        <f t="shared" si="3"/>
        <v>37</v>
      </c>
      <c r="C41" s="438" t="s">
        <v>349</v>
      </c>
      <c r="D41" s="382"/>
      <c r="E41" s="731">
        <f>SUM(E36:E40)</f>
        <v>0</v>
      </c>
      <c r="F41" s="731">
        <f>SUM(F36:F40)</f>
        <v>0</v>
      </c>
      <c r="G41" s="759"/>
      <c r="H41" s="760">
        <f>SUM(H36:H40)</f>
        <v>0</v>
      </c>
      <c r="I41" s="758"/>
      <c r="J41" s="769" t="str">
        <f t="shared" si="5"/>
        <v/>
      </c>
      <c r="K41" s="749">
        <f>SUM(K36:K40)</f>
        <v>0</v>
      </c>
      <c r="L41" s="749">
        <f>SUM(L36:L40)</f>
        <v>0</v>
      </c>
      <c r="M41" s="750"/>
      <c r="N41" s="751">
        <f>SUM(N36:N40)</f>
        <v>0</v>
      </c>
      <c r="O41" s="765"/>
      <c r="P41" s="772" t="str">
        <f t="shared" si="4"/>
        <v/>
      </c>
      <c r="Q41" s="369">
        <f t="shared" si="0"/>
        <v>37</v>
      </c>
    </row>
    <row r="42" spans="1:17" x14ac:dyDescent="0.25">
      <c r="A42" s="19"/>
      <c r="B42" s="374">
        <f t="shared" si="3"/>
        <v>38</v>
      </c>
      <c r="C42" s="430" t="s">
        <v>350</v>
      </c>
      <c r="D42" s="374" t="s">
        <v>351</v>
      </c>
      <c r="E42" s="761"/>
      <c r="F42" s="727">
        <f>CalcMonth!C311</f>
        <v>0</v>
      </c>
      <c r="G42" s="725"/>
      <c r="H42" s="727">
        <f>CalcMonth!B311</f>
        <v>0</v>
      </c>
      <c r="I42" s="694"/>
      <c r="J42" s="768" t="str">
        <f t="shared" si="5"/>
        <v/>
      </c>
      <c r="K42" s="761"/>
      <c r="L42" s="747">
        <f>CalcYear!C401</f>
        <v>0</v>
      </c>
      <c r="M42" s="748"/>
      <c r="N42" s="747">
        <f>CalcYear!B401</f>
        <v>0</v>
      </c>
      <c r="O42" s="764"/>
      <c r="P42" s="771" t="str">
        <f t="shared" si="4"/>
        <v/>
      </c>
      <c r="Q42" s="369">
        <f t="shared" si="0"/>
        <v>38</v>
      </c>
    </row>
    <row r="43" spans="1:17" x14ac:dyDescent="0.25">
      <c r="A43" s="19"/>
      <c r="B43" s="374">
        <f t="shared" si="3"/>
        <v>39</v>
      </c>
      <c r="C43" s="427" t="s">
        <v>352</v>
      </c>
      <c r="D43" s="374" t="s">
        <v>353</v>
      </c>
      <c r="E43" s="761"/>
      <c r="F43" s="727">
        <f>CalcMonth!C312</f>
        <v>0</v>
      </c>
      <c r="G43" s="725"/>
      <c r="H43" s="727">
        <f>CalcMonth!B312</f>
        <v>0</v>
      </c>
      <c r="I43" s="694"/>
      <c r="J43" s="768" t="str">
        <f t="shared" si="5"/>
        <v/>
      </c>
      <c r="K43" s="761"/>
      <c r="L43" s="747">
        <f>CalcYear!C402</f>
        <v>0</v>
      </c>
      <c r="M43" s="748"/>
      <c r="N43" s="747">
        <f>CalcYear!B402</f>
        <v>0</v>
      </c>
      <c r="O43" s="764"/>
      <c r="P43" s="771" t="str">
        <f t="shared" si="4"/>
        <v/>
      </c>
      <c r="Q43" s="369">
        <f t="shared" si="0"/>
        <v>39</v>
      </c>
    </row>
    <row r="44" spans="1:17" x14ac:dyDescent="0.25">
      <c r="A44" s="19"/>
      <c r="B44" s="374">
        <f t="shared" si="3"/>
        <v>40</v>
      </c>
      <c r="C44" s="427" t="s">
        <v>354</v>
      </c>
      <c r="D44" s="374" t="s">
        <v>355</v>
      </c>
      <c r="E44" s="761"/>
      <c r="F44" s="727">
        <f>CalcMonth!C313</f>
        <v>0</v>
      </c>
      <c r="G44" s="725"/>
      <c r="H44" s="727">
        <f>CalcMonth!B313</f>
        <v>0</v>
      </c>
      <c r="I44" s="694"/>
      <c r="J44" s="768" t="str">
        <f t="shared" si="5"/>
        <v/>
      </c>
      <c r="K44" s="761"/>
      <c r="L44" s="747">
        <f>CalcYear!C403</f>
        <v>0</v>
      </c>
      <c r="M44" s="748"/>
      <c r="N44" s="747">
        <f>CalcYear!B403</f>
        <v>0</v>
      </c>
      <c r="O44" s="764"/>
      <c r="P44" s="771" t="str">
        <f t="shared" si="4"/>
        <v/>
      </c>
      <c r="Q44" s="369">
        <f t="shared" si="0"/>
        <v>40</v>
      </c>
    </row>
    <row r="45" spans="1:17" x14ac:dyDescent="0.25">
      <c r="A45" s="19"/>
      <c r="B45" s="374">
        <f t="shared" si="3"/>
        <v>41</v>
      </c>
      <c r="C45" s="427" t="s">
        <v>356</v>
      </c>
      <c r="D45" s="398" t="s">
        <v>357</v>
      </c>
      <c r="E45" s="735">
        <v>0</v>
      </c>
      <c r="F45" s="727">
        <f>CalcMonth!C314</f>
        <v>0</v>
      </c>
      <c r="G45" s="725"/>
      <c r="H45" s="727">
        <f>CalcMonth!B314</f>
        <v>0</v>
      </c>
      <c r="I45" s="694"/>
      <c r="J45" s="768" t="str">
        <f t="shared" si="5"/>
        <v/>
      </c>
      <c r="K45" s="766">
        <v>0</v>
      </c>
      <c r="L45" s="747">
        <f>CalcYear!C404</f>
        <v>0</v>
      </c>
      <c r="M45" s="748"/>
      <c r="N45" s="747">
        <f>CalcYear!B404</f>
        <v>0</v>
      </c>
      <c r="O45" s="764"/>
      <c r="P45" s="771" t="str">
        <f t="shared" si="4"/>
        <v/>
      </c>
      <c r="Q45" s="369">
        <f t="shared" si="0"/>
        <v>41</v>
      </c>
    </row>
    <row r="46" spans="1:17" x14ac:dyDescent="0.25">
      <c r="A46" s="19"/>
      <c r="B46" s="374">
        <f t="shared" si="3"/>
        <v>42</v>
      </c>
      <c r="C46" s="427" t="s">
        <v>358</v>
      </c>
      <c r="D46" s="388" t="s">
        <v>359</v>
      </c>
      <c r="E46" s="735">
        <v>0</v>
      </c>
      <c r="F46" s="727">
        <f>CalcMonth!C315</f>
        <v>0</v>
      </c>
      <c r="G46" s="725"/>
      <c r="H46" s="727">
        <f>CalcMonth!B315</f>
        <v>0</v>
      </c>
      <c r="I46" s="694"/>
      <c r="J46" s="768" t="str">
        <f t="shared" si="5"/>
        <v/>
      </c>
      <c r="K46" s="766">
        <v>0</v>
      </c>
      <c r="L46" s="747">
        <f>CalcYear!C405</f>
        <v>0</v>
      </c>
      <c r="M46" s="748"/>
      <c r="N46" s="747">
        <f>CalcYear!B405</f>
        <v>0</v>
      </c>
      <c r="O46" s="764"/>
      <c r="P46" s="771" t="str">
        <f t="shared" si="4"/>
        <v/>
      </c>
      <c r="Q46" s="369">
        <f t="shared" si="0"/>
        <v>42</v>
      </c>
    </row>
    <row r="47" spans="1:17" x14ac:dyDescent="0.25">
      <c r="A47" s="19"/>
      <c r="B47" s="374">
        <f t="shared" si="3"/>
        <v>43</v>
      </c>
      <c r="C47" s="439" t="s">
        <v>360</v>
      </c>
      <c r="D47" s="382"/>
      <c r="E47" s="731">
        <f>SUM(E42:E46)</f>
        <v>0</v>
      </c>
      <c r="F47" s="731">
        <f>SUM(F42:F46)</f>
        <v>0</v>
      </c>
      <c r="G47" s="759" t="str">
        <f>IF(SUM(G42:G46)=0,"",SUM(G42:G46))</f>
        <v/>
      </c>
      <c r="H47" s="760">
        <f>SUM(H42:H46)</f>
        <v>0</v>
      </c>
      <c r="I47" s="758"/>
      <c r="J47" s="769" t="str">
        <f t="shared" si="5"/>
        <v/>
      </c>
      <c r="K47" s="749">
        <f>SUM(K42:K46)</f>
        <v>0</v>
      </c>
      <c r="L47" s="749">
        <f>SUM(L42:L46)</f>
        <v>0</v>
      </c>
      <c r="M47" s="750"/>
      <c r="N47" s="751">
        <f>SUM(N42:N46)</f>
        <v>0</v>
      </c>
      <c r="O47" s="765"/>
      <c r="P47" s="772" t="str">
        <f t="shared" si="4"/>
        <v/>
      </c>
      <c r="Q47" s="369">
        <f t="shared" si="0"/>
        <v>43</v>
      </c>
    </row>
    <row r="48" spans="1:17" x14ac:dyDescent="0.25">
      <c r="A48" s="19"/>
      <c r="B48" s="374">
        <f t="shared" si="3"/>
        <v>44</v>
      </c>
      <c r="C48" s="431" t="s">
        <v>361</v>
      </c>
      <c r="D48" s="382"/>
      <c r="E48" s="731">
        <f>SUM(E41,E47)</f>
        <v>0</v>
      </c>
      <c r="F48" s="731">
        <f>SUM(F41,F47)</f>
        <v>0</v>
      </c>
      <c r="G48" s="759"/>
      <c r="H48" s="760">
        <f>SUM(H41,H47)</f>
        <v>0</v>
      </c>
      <c r="I48" s="758"/>
      <c r="J48" s="769" t="str">
        <f t="shared" si="5"/>
        <v/>
      </c>
      <c r="K48" s="749">
        <f>SUM(K41,K47)</f>
        <v>0</v>
      </c>
      <c r="L48" s="749">
        <f>SUM(L41,L47)</f>
        <v>0</v>
      </c>
      <c r="M48" s="750"/>
      <c r="N48" s="751">
        <f>SUM(N41,N47)</f>
        <v>0</v>
      </c>
      <c r="O48" s="765"/>
      <c r="P48" s="772" t="str">
        <f t="shared" si="4"/>
        <v/>
      </c>
      <c r="Q48" s="369">
        <f t="shared" si="0"/>
        <v>44</v>
      </c>
    </row>
    <row r="49" spans="1:17" x14ac:dyDescent="0.25">
      <c r="A49" s="19"/>
      <c r="B49" s="374">
        <f t="shared" si="3"/>
        <v>45</v>
      </c>
      <c r="C49" s="440" t="s">
        <v>362</v>
      </c>
      <c r="D49" s="374">
        <v>675</v>
      </c>
      <c r="E49" s="746"/>
      <c r="F49" s="746"/>
      <c r="G49" s="744" t="s">
        <v>25</v>
      </c>
      <c r="H49" s="745">
        <f>CalcMonth!C358</f>
        <v>0</v>
      </c>
      <c r="I49" s="727" t="s">
        <v>26</v>
      </c>
      <c r="J49" s="770" t="str">
        <f t="shared" si="5"/>
        <v/>
      </c>
      <c r="K49" s="746"/>
      <c r="L49" s="746"/>
      <c r="M49" s="695"/>
      <c r="N49" s="747">
        <f>CalcYear!C448</f>
        <v>0</v>
      </c>
      <c r="O49" s="696"/>
      <c r="P49" s="771" t="str">
        <f t="shared" si="4"/>
        <v/>
      </c>
      <c r="Q49" s="369">
        <f t="shared" si="0"/>
        <v>45</v>
      </c>
    </row>
    <row r="50" spans="1:17" ht="15.75" thickBot="1" x14ac:dyDescent="0.3">
      <c r="A50" s="19"/>
      <c r="B50" s="374">
        <f t="shared" si="3"/>
        <v>46</v>
      </c>
      <c r="C50" s="441" t="s">
        <v>363</v>
      </c>
      <c r="D50" s="399"/>
      <c r="E50" s="731">
        <f>IFERROR((E35+E48),"")</f>
        <v>0</v>
      </c>
      <c r="F50" s="731">
        <f>SUM(F35,F48,F49)</f>
        <v>0</v>
      </c>
      <c r="G50" s="759"/>
      <c r="H50" s="760">
        <f>H35+H48-H49</f>
        <v>0</v>
      </c>
      <c r="I50" s="758"/>
      <c r="J50" s="769" t="str">
        <f t="shared" si="5"/>
        <v/>
      </c>
      <c r="K50" s="749">
        <f>IFERROR((K35+K48),"")</f>
        <v>0</v>
      </c>
      <c r="L50" s="749">
        <f>SUM(L35,L48,L49)</f>
        <v>0</v>
      </c>
      <c r="M50" s="750"/>
      <c r="N50" s="751">
        <f>N35+N48-N49</f>
        <v>0</v>
      </c>
      <c r="O50" s="765"/>
      <c r="P50" s="772" t="str">
        <f t="shared" si="4"/>
        <v/>
      </c>
      <c r="Q50" s="369">
        <f t="shared" si="0"/>
        <v>46</v>
      </c>
    </row>
    <row r="51" spans="1:17" ht="15.75" thickTop="1" x14ac:dyDescent="0.25">
      <c r="A51" s="19"/>
      <c r="B51" s="374">
        <f t="shared" si="3"/>
        <v>47</v>
      </c>
      <c r="C51" s="442" t="s">
        <v>200</v>
      </c>
      <c r="D51" s="490" t="s">
        <v>242</v>
      </c>
      <c r="E51" s="485" t="s">
        <v>285</v>
      </c>
      <c r="F51" s="485" t="s">
        <v>100</v>
      </c>
      <c r="G51" s="959" t="s">
        <v>243</v>
      </c>
      <c r="H51" s="959" t="s">
        <v>243</v>
      </c>
      <c r="I51" s="959"/>
      <c r="J51" s="755" t="s">
        <v>99</v>
      </c>
      <c r="K51" s="485" t="s">
        <v>285</v>
      </c>
      <c r="L51" s="485" t="s">
        <v>100</v>
      </c>
      <c r="M51" s="959" t="s">
        <v>243</v>
      </c>
      <c r="N51" s="959"/>
      <c r="O51" s="959"/>
      <c r="P51" s="773" t="s">
        <v>99</v>
      </c>
      <c r="Q51" s="369">
        <f t="shared" si="0"/>
        <v>47</v>
      </c>
    </row>
    <row r="52" spans="1:17" x14ac:dyDescent="0.25">
      <c r="A52" s="19"/>
      <c r="B52" s="374">
        <f t="shared" si="3"/>
        <v>48</v>
      </c>
      <c r="C52" s="428" t="s">
        <v>364</v>
      </c>
      <c r="D52" s="388" t="s">
        <v>365</v>
      </c>
      <c r="E52" s="735">
        <v>0</v>
      </c>
      <c r="F52" s="727">
        <f>CalcMonth!C316</f>
        <v>0</v>
      </c>
      <c r="G52" s="725"/>
      <c r="H52" s="727">
        <f>CalcMonth!B316</f>
        <v>0</v>
      </c>
      <c r="I52" s="694"/>
      <c r="J52" s="768" t="str">
        <f>IF(ISERROR(H52/F52),"",H52/F52)</f>
        <v/>
      </c>
      <c r="K52" s="766">
        <v>0</v>
      </c>
      <c r="L52" s="747">
        <f>CalcYear!C406</f>
        <v>0</v>
      </c>
      <c r="M52" s="748"/>
      <c r="N52" s="747">
        <f>CalcYear!B406</f>
        <v>0</v>
      </c>
      <c r="O52" s="764"/>
      <c r="P52" s="771" t="str">
        <f t="shared" ref="P52:P66" si="6">IF(ISERROR(N52/L52),"",N52/L52)</f>
        <v/>
      </c>
      <c r="Q52" s="369">
        <f t="shared" si="0"/>
        <v>48</v>
      </c>
    </row>
    <row r="53" spans="1:17" x14ac:dyDescent="0.25">
      <c r="A53" s="19"/>
      <c r="B53" s="374">
        <f t="shared" si="3"/>
        <v>49</v>
      </c>
      <c r="C53" s="428" t="s">
        <v>366</v>
      </c>
      <c r="D53" s="374" t="s">
        <v>367</v>
      </c>
      <c r="E53" s="735">
        <v>0</v>
      </c>
      <c r="F53" s="727">
        <f>CalcMonth!C317</f>
        <v>0</v>
      </c>
      <c r="G53" s="725"/>
      <c r="H53" s="727">
        <f>CalcMonth!B317</f>
        <v>0</v>
      </c>
      <c r="I53" s="694"/>
      <c r="J53" s="768" t="str">
        <f t="shared" ref="J53:J66" si="7">IF(ISERROR(H53/F53),"",H53/F53)</f>
        <v/>
      </c>
      <c r="K53" s="766">
        <v>0</v>
      </c>
      <c r="L53" s="747">
        <f>CalcYear!C407</f>
        <v>0</v>
      </c>
      <c r="M53" s="748"/>
      <c r="N53" s="747">
        <f>CalcYear!B407</f>
        <v>0</v>
      </c>
      <c r="O53" s="764"/>
      <c r="P53" s="771" t="str">
        <f t="shared" si="6"/>
        <v/>
      </c>
      <c r="Q53" s="369">
        <f t="shared" si="0"/>
        <v>49</v>
      </c>
    </row>
    <row r="54" spans="1:17" x14ac:dyDescent="0.25">
      <c r="A54" s="19"/>
      <c r="B54" s="374">
        <f t="shared" si="3"/>
        <v>50</v>
      </c>
      <c r="C54" s="428" t="s">
        <v>368</v>
      </c>
      <c r="D54" s="374" t="s">
        <v>369</v>
      </c>
      <c r="E54" s="757"/>
      <c r="F54" s="727">
        <f>CalcMonth!C318</f>
        <v>0</v>
      </c>
      <c r="G54" s="725"/>
      <c r="H54" s="727">
        <f>CalcMonth!B318</f>
        <v>0</v>
      </c>
      <c r="I54" s="694"/>
      <c r="J54" s="768" t="str">
        <f t="shared" si="7"/>
        <v/>
      </c>
      <c r="K54" s="757"/>
      <c r="L54" s="747">
        <f>CalcYear!C408</f>
        <v>0</v>
      </c>
      <c r="M54" s="748"/>
      <c r="N54" s="747">
        <f>CalcYear!B408</f>
        <v>0</v>
      </c>
      <c r="O54" s="764"/>
      <c r="P54" s="771" t="str">
        <f t="shared" si="6"/>
        <v/>
      </c>
      <c r="Q54" s="369">
        <f t="shared" si="0"/>
        <v>50</v>
      </c>
    </row>
    <row r="55" spans="1:17" x14ac:dyDescent="0.25">
      <c r="A55" s="19"/>
      <c r="B55" s="374">
        <f t="shared" si="3"/>
        <v>51</v>
      </c>
      <c r="C55" s="428" t="s">
        <v>370</v>
      </c>
      <c r="D55" s="374" t="s">
        <v>371</v>
      </c>
      <c r="E55" s="757"/>
      <c r="F55" s="727">
        <f>CalcMonth!C319</f>
        <v>0</v>
      </c>
      <c r="G55" s="725"/>
      <c r="H55" s="727">
        <f>CalcMonth!B319</f>
        <v>0</v>
      </c>
      <c r="I55" s="694"/>
      <c r="J55" s="768" t="str">
        <f t="shared" si="7"/>
        <v/>
      </c>
      <c r="K55" s="757"/>
      <c r="L55" s="747">
        <f>CalcYear!C409</f>
        <v>0</v>
      </c>
      <c r="M55" s="748"/>
      <c r="N55" s="747">
        <f>CalcYear!B409</f>
        <v>0</v>
      </c>
      <c r="O55" s="764"/>
      <c r="P55" s="771" t="str">
        <f t="shared" si="6"/>
        <v/>
      </c>
      <c r="Q55" s="369">
        <f t="shared" si="0"/>
        <v>51</v>
      </c>
    </row>
    <row r="56" spans="1:17" x14ac:dyDescent="0.25">
      <c r="A56" s="19"/>
      <c r="B56" s="374">
        <f t="shared" si="3"/>
        <v>52</v>
      </c>
      <c r="C56" s="439" t="s">
        <v>372</v>
      </c>
      <c r="D56" s="382"/>
      <c r="E56" s="731">
        <f>SUM(E52:E55)</f>
        <v>0</v>
      </c>
      <c r="F56" s="731">
        <f>SUM(F52:F55)</f>
        <v>0</v>
      </c>
      <c r="G56" s="733"/>
      <c r="H56" s="734">
        <f>SUM(H52:H55)</f>
        <v>0</v>
      </c>
      <c r="I56" s="758"/>
      <c r="J56" s="769" t="str">
        <f t="shared" si="7"/>
        <v/>
      </c>
      <c r="K56" s="749">
        <f>SUM(K52:K55)</f>
        <v>0</v>
      </c>
      <c r="L56" s="749">
        <f>SUM(L52:L55)</f>
        <v>0</v>
      </c>
      <c r="M56" s="750"/>
      <c r="N56" s="751">
        <f>SUM(N52:N55)</f>
        <v>0</v>
      </c>
      <c r="O56" s="765"/>
      <c r="P56" s="772" t="str">
        <f t="shared" si="6"/>
        <v/>
      </c>
      <c r="Q56" s="369">
        <f t="shared" si="0"/>
        <v>52</v>
      </c>
    </row>
    <row r="57" spans="1:17" x14ac:dyDescent="0.25">
      <c r="A57" s="19"/>
      <c r="B57" s="374">
        <f t="shared" si="3"/>
        <v>53</v>
      </c>
      <c r="C57" s="428" t="s">
        <v>373</v>
      </c>
      <c r="D57" s="374" t="s">
        <v>374</v>
      </c>
      <c r="E57" s="735">
        <v>0</v>
      </c>
      <c r="F57" s="727">
        <f>CalcMonth!C320</f>
        <v>0</v>
      </c>
      <c r="G57" s="725"/>
      <c r="H57" s="727">
        <f>CalcMonth!B320</f>
        <v>0</v>
      </c>
      <c r="I57" s="694"/>
      <c r="J57" s="768" t="str">
        <f t="shared" si="7"/>
        <v/>
      </c>
      <c r="K57" s="766">
        <v>0</v>
      </c>
      <c r="L57" s="747">
        <f>CalcYear!C410</f>
        <v>0</v>
      </c>
      <c r="M57" s="748"/>
      <c r="N57" s="747">
        <f>CalcYear!B410</f>
        <v>0</v>
      </c>
      <c r="O57" s="764"/>
      <c r="P57" s="771" t="str">
        <f t="shared" si="6"/>
        <v/>
      </c>
      <c r="Q57" s="369">
        <f t="shared" si="0"/>
        <v>53</v>
      </c>
    </row>
    <row r="58" spans="1:17" x14ac:dyDescent="0.25">
      <c r="A58" s="19"/>
      <c r="B58" s="374">
        <f t="shared" si="3"/>
        <v>54</v>
      </c>
      <c r="C58" s="428" t="s">
        <v>375</v>
      </c>
      <c r="D58" s="374" t="s">
        <v>376</v>
      </c>
      <c r="E58" s="735">
        <v>0</v>
      </c>
      <c r="F58" s="727">
        <f>CalcMonth!C321</f>
        <v>0</v>
      </c>
      <c r="G58" s="725"/>
      <c r="H58" s="727">
        <f>CalcMonth!B321</f>
        <v>0</v>
      </c>
      <c r="I58" s="694"/>
      <c r="J58" s="768" t="str">
        <f t="shared" si="7"/>
        <v/>
      </c>
      <c r="K58" s="766">
        <v>0</v>
      </c>
      <c r="L58" s="747">
        <f>CalcYear!C411</f>
        <v>0</v>
      </c>
      <c r="M58" s="748"/>
      <c r="N58" s="747">
        <f>CalcYear!B411</f>
        <v>0</v>
      </c>
      <c r="O58" s="764"/>
      <c r="P58" s="771" t="str">
        <f t="shared" si="6"/>
        <v/>
      </c>
      <c r="Q58" s="369">
        <f t="shared" si="0"/>
        <v>54</v>
      </c>
    </row>
    <row r="59" spans="1:17" x14ac:dyDescent="0.25">
      <c r="A59" s="19"/>
      <c r="B59" s="374">
        <f t="shared" si="3"/>
        <v>55</v>
      </c>
      <c r="C59" s="428" t="s">
        <v>377</v>
      </c>
      <c r="D59" s="374" t="s">
        <v>378</v>
      </c>
      <c r="E59" s="757"/>
      <c r="F59" s="727">
        <f>CalcMonth!C322</f>
        <v>0</v>
      </c>
      <c r="G59" s="725"/>
      <c r="H59" s="727">
        <f>CalcMonth!B322</f>
        <v>0</v>
      </c>
      <c r="I59" s="694"/>
      <c r="J59" s="768" t="str">
        <f t="shared" si="7"/>
        <v/>
      </c>
      <c r="K59" s="757"/>
      <c r="L59" s="747">
        <f>CalcYear!C412</f>
        <v>0</v>
      </c>
      <c r="M59" s="748"/>
      <c r="N59" s="747">
        <f>CalcYear!B412</f>
        <v>0</v>
      </c>
      <c r="O59" s="764"/>
      <c r="P59" s="771" t="str">
        <f t="shared" si="6"/>
        <v/>
      </c>
      <c r="Q59" s="369">
        <f t="shared" si="0"/>
        <v>55</v>
      </c>
    </row>
    <row r="60" spans="1:17" x14ac:dyDescent="0.25">
      <c r="A60" s="19"/>
      <c r="B60" s="374">
        <f t="shared" si="3"/>
        <v>56</v>
      </c>
      <c r="C60" s="428" t="s">
        <v>379</v>
      </c>
      <c r="D60" s="374" t="s">
        <v>380</v>
      </c>
      <c r="E60" s="757"/>
      <c r="F60" s="727">
        <f>CalcMonth!C323</f>
        <v>0</v>
      </c>
      <c r="G60" s="725"/>
      <c r="H60" s="727">
        <f>CalcMonth!B323</f>
        <v>0</v>
      </c>
      <c r="I60" s="694"/>
      <c r="J60" s="768" t="str">
        <f t="shared" si="7"/>
        <v/>
      </c>
      <c r="K60" s="757"/>
      <c r="L60" s="747">
        <f>CalcYear!C413</f>
        <v>0</v>
      </c>
      <c r="M60" s="748"/>
      <c r="N60" s="747">
        <f>CalcYear!B413</f>
        <v>0</v>
      </c>
      <c r="O60" s="764"/>
      <c r="P60" s="771" t="str">
        <f t="shared" si="6"/>
        <v/>
      </c>
      <c r="Q60" s="369">
        <f t="shared" si="0"/>
        <v>56</v>
      </c>
    </row>
    <row r="61" spans="1:17" x14ac:dyDescent="0.25">
      <c r="A61" s="19"/>
      <c r="B61" s="374">
        <f t="shared" si="3"/>
        <v>57</v>
      </c>
      <c r="C61" s="439" t="s">
        <v>381</v>
      </c>
      <c r="D61" s="382"/>
      <c r="E61" s="731">
        <f>SUM(E57:E60)</f>
        <v>0</v>
      </c>
      <c r="F61" s="731">
        <f>SUM(F57:F60)</f>
        <v>0</v>
      </c>
      <c r="G61" s="733"/>
      <c r="H61" s="734">
        <f>SUM(H57:H60)</f>
        <v>0</v>
      </c>
      <c r="I61" s="758"/>
      <c r="J61" s="769" t="str">
        <f t="shared" si="7"/>
        <v/>
      </c>
      <c r="K61" s="749">
        <f>SUM(K57:K60)</f>
        <v>0</v>
      </c>
      <c r="L61" s="749">
        <f>SUM(L57:L60)</f>
        <v>0</v>
      </c>
      <c r="M61" s="750"/>
      <c r="N61" s="751">
        <f>SUM(N57:N60)</f>
        <v>0</v>
      </c>
      <c r="O61" s="765"/>
      <c r="P61" s="772" t="str">
        <f t="shared" si="6"/>
        <v/>
      </c>
      <c r="Q61" s="369">
        <f t="shared" si="0"/>
        <v>57</v>
      </c>
    </row>
    <row r="62" spans="1:17" x14ac:dyDescent="0.25">
      <c r="A62" s="19"/>
      <c r="B62" s="374">
        <f t="shared" si="3"/>
        <v>58</v>
      </c>
      <c r="C62" s="443" t="s">
        <v>382</v>
      </c>
      <c r="D62" s="374" t="s">
        <v>383</v>
      </c>
      <c r="E62" s="746" t="s">
        <v>384</v>
      </c>
      <c r="F62" s="746"/>
      <c r="G62" s="744" t="s">
        <v>25</v>
      </c>
      <c r="H62" s="745">
        <f>CalcMonth!C367</f>
        <v>0</v>
      </c>
      <c r="I62" s="727" t="s">
        <v>26</v>
      </c>
      <c r="J62" s="770" t="str">
        <f t="shared" si="7"/>
        <v/>
      </c>
      <c r="K62" s="746"/>
      <c r="L62" s="746"/>
      <c r="M62" s="695"/>
      <c r="N62" s="747">
        <f>CalcYear!C457</f>
        <v>0</v>
      </c>
      <c r="O62" s="696"/>
      <c r="P62" s="771" t="str">
        <f t="shared" si="6"/>
        <v/>
      </c>
      <c r="Q62" s="369">
        <f t="shared" si="0"/>
        <v>58</v>
      </c>
    </row>
    <row r="63" spans="1:17" x14ac:dyDescent="0.25">
      <c r="A63" s="19"/>
      <c r="B63" s="374">
        <f t="shared" si="3"/>
        <v>59</v>
      </c>
      <c r="C63" s="439" t="s">
        <v>385</v>
      </c>
      <c r="D63" s="382"/>
      <c r="E63" s="731">
        <f>SUM(E56,E61,E62)</f>
        <v>0</v>
      </c>
      <c r="F63" s="731">
        <f>SUM(F56,F61,F62)</f>
        <v>0</v>
      </c>
      <c r="G63" s="733"/>
      <c r="H63" s="731">
        <f>H56+H61-H62</f>
        <v>0</v>
      </c>
      <c r="I63" s="758"/>
      <c r="J63" s="769" t="str">
        <f t="shared" si="7"/>
        <v/>
      </c>
      <c r="K63" s="749">
        <f>SUM(K56,K61,K62)</f>
        <v>0</v>
      </c>
      <c r="L63" s="749">
        <f>SUM(L56,L61,L62)</f>
        <v>0</v>
      </c>
      <c r="M63" s="750"/>
      <c r="N63" s="751">
        <f>N56+N61-N62</f>
        <v>0</v>
      </c>
      <c r="O63" s="765"/>
      <c r="P63" s="772" t="str">
        <f t="shared" si="6"/>
        <v/>
      </c>
      <c r="Q63" s="369">
        <f t="shared" si="0"/>
        <v>59</v>
      </c>
    </row>
    <row r="64" spans="1:17" x14ac:dyDescent="0.25">
      <c r="A64" s="19"/>
      <c r="B64" s="374">
        <f t="shared" si="3"/>
        <v>60</v>
      </c>
      <c r="C64" s="439" t="s">
        <v>386</v>
      </c>
      <c r="D64" s="400"/>
      <c r="E64" s="731">
        <f>SUM(E50,E63)</f>
        <v>0</v>
      </c>
      <c r="F64" s="731">
        <f>SUM(F50,F63)</f>
        <v>0</v>
      </c>
      <c r="G64" s="733"/>
      <c r="H64" s="734">
        <f>SUM(H50,H63)</f>
        <v>0</v>
      </c>
      <c r="I64" s="758"/>
      <c r="J64" s="769" t="str">
        <f t="shared" si="7"/>
        <v/>
      </c>
      <c r="K64" s="749">
        <f>SUM(K50,K63)</f>
        <v>0</v>
      </c>
      <c r="L64" s="749">
        <f>SUM(L50,L63)</f>
        <v>0</v>
      </c>
      <c r="M64" s="750"/>
      <c r="N64" s="751">
        <f>SUM(N50,N63)</f>
        <v>0</v>
      </c>
      <c r="O64" s="765"/>
      <c r="P64" s="772" t="str">
        <f t="shared" si="6"/>
        <v/>
      </c>
      <c r="Q64" s="369">
        <f t="shared" si="0"/>
        <v>60</v>
      </c>
    </row>
    <row r="65" spans="1:17" x14ac:dyDescent="0.25">
      <c r="A65" s="19"/>
      <c r="B65" s="374">
        <f t="shared" si="3"/>
        <v>61</v>
      </c>
      <c r="C65" s="433" t="s">
        <v>387</v>
      </c>
      <c r="D65" s="382"/>
      <c r="E65" s="731">
        <f>SUM(E17,E64)</f>
        <v>0</v>
      </c>
      <c r="F65" s="731">
        <f>SUM(F17,F64)</f>
        <v>0</v>
      </c>
      <c r="G65" s="733"/>
      <c r="H65" s="734">
        <f>SUM(H17,H64)</f>
        <v>0</v>
      </c>
      <c r="I65" s="758"/>
      <c r="J65" s="769" t="str">
        <f t="shared" si="7"/>
        <v/>
      </c>
      <c r="K65" s="749">
        <f>SUM(K17,K64)</f>
        <v>0</v>
      </c>
      <c r="L65" s="749">
        <f>SUM(L17,L64)</f>
        <v>0</v>
      </c>
      <c r="M65" s="750"/>
      <c r="N65" s="751">
        <f>SUM(N17,N64)</f>
        <v>0</v>
      </c>
      <c r="O65" s="765"/>
      <c r="P65" s="772" t="str">
        <f t="shared" si="6"/>
        <v/>
      </c>
      <c r="Q65" s="369">
        <f t="shared" si="0"/>
        <v>61</v>
      </c>
    </row>
    <row r="66" spans="1:17" x14ac:dyDescent="0.25">
      <c r="A66" s="19"/>
      <c r="B66" s="374">
        <f t="shared" si="3"/>
        <v>62</v>
      </c>
      <c r="C66" s="439" t="s">
        <v>1150</v>
      </c>
      <c r="D66" s="401"/>
      <c r="E66" s="762"/>
      <c r="F66" s="731">
        <f ca="1">SUM('Page 4'!F23,'Page 4'!F46,'Page 5'!F65)</f>
        <v>0</v>
      </c>
      <c r="G66" s="733"/>
      <c r="H66" s="734">
        <f ca="1">SUM('Page 4'!H23,'Page 4'!H46,'Page 5'!H65)</f>
        <v>0</v>
      </c>
      <c r="I66" s="758"/>
      <c r="J66" s="769" t="str">
        <f t="shared" ca="1" si="7"/>
        <v/>
      </c>
      <c r="K66" s="762"/>
      <c r="L66" s="749">
        <f ca="1">SUM('Page 4'!L23,'Page 4'!L46,'Page 5'!L65)</f>
        <v>0</v>
      </c>
      <c r="M66" s="750"/>
      <c r="N66" s="751">
        <f ca="1">SUM('Page 4'!N23,'Page 4'!N46,'Page 5'!N65)</f>
        <v>0</v>
      </c>
      <c r="O66" s="765"/>
      <c r="P66" s="772" t="str">
        <f t="shared" ca="1" si="6"/>
        <v/>
      </c>
      <c r="Q66" s="374">
        <f t="shared" si="0"/>
        <v>62</v>
      </c>
    </row>
  </sheetData>
  <sheetProtection insertHyperlinks="0" selectLockedCells="1"/>
  <mergeCells count="8">
    <mergeCell ref="G51:I51"/>
    <mergeCell ref="M51:O51"/>
    <mergeCell ref="D2:O2"/>
    <mergeCell ref="K3:P3"/>
    <mergeCell ref="G4:I4"/>
    <mergeCell ref="M4:O4"/>
    <mergeCell ref="G18:I18"/>
    <mergeCell ref="M18:O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AE26-3EB3-4A90-8354-BB1CE388EAB4}">
  <sheetPr codeName="Sheet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1A8C-340F-445E-8BEA-DC0A3CDBF820}">
  <sheetPr codeName="Sheet17"/>
  <dimension ref="A1:AZ460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3.42578125" bestFit="1" customWidth="1"/>
    <col min="2" max="2" width="68.5703125" bestFit="1" customWidth="1"/>
  </cols>
  <sheetData>
    <row r="1" spans="1:52" x14ac:dyDescent="0.25">
      <c r="A1" s="555" t="s">
        <v>509</v>
      </c>
      <c r="B1" t="s">
        <v>62</v>
      </c>
      <c r="C1" t="s">
        <v>1090</v>
      </c>
      <c r="D1" t="s">
        <v>1091</v>
      </c>
      <c r="E1" t="s">
        <v>1092</v>
      </c>
      <c r="F1" t="s">
        <v>1093</v>
      </c>
      <c r="G1" t="s">
        <v>1094</v>
      </c>
      <c r="H1" t="s">
        <v>1095</v>
      </c>
      <c r="I1" t="s">
        <v>1096</v>
      </c>
      <c r="J1" t="s">
        <v>1097</v>
      </c>
      <c r="K1" t="s">
        <v>1098</v>
      </c>
      <c r="L1" t="s">
        <v>1099</v>
      </c>
      <c r="M1" t="s">
        <v>1100</v>
      </c>
      <c r="N1" t="s">
        <v>1101</v>
      </c>
      <c r="O1" t="s">
        <v>1102</v>
      </c>
      <c r="P1" t="s">
        <v>1103</v>
      </c>
      <c r="Q1" t="s">
        <v>1104</v>
      </c>
      <c r="R1" t="s">
        <v>1105</v>
      </c>
      <c r="S1" t="s">
        <v>1106</v>
      </c>
      <c r="T1" t="s">
        <v>1107</v>
      </c>
      <c r="U1" t="s">
        <v>1108</v>
      </c>
      <c r="V1" t="s">
        <v>1109</v>
      </c>
      <c r="W1" t="s">
        <v>1110</v>
      </c>
      <c r="X1" t="s">
        <v>1111</v>
      </c>
      <c r="Y1" t="s">
        <v>1112</v>
      </c>
      <c r="Z1" t="s">
        <v>1113</v>
      </c>
      <c r="AA1" t="s">
        <v>1114</v>
      </c>
      <c r="AB1" t="s">
        <v>1115</v>
      </c>
      <c r="AC1" t="s">
        <v>1116</v>
      </c>
      <c r="AD1" t="s">
        <v>1117</v>
      </c>
      <c r="AE1" t="s">
        <v>1118</v>
      </c>
      <c r="AF1" t="s">
        <v>1119</v>
      </c>
      <c r="AG1" t="s">
        <v>1120</v>
      </c>
      <c r="AH1" t="s">
        <v>1121</v>
      </c>
      <c r="AI1" t="s">
        <v>1122</v>
      </c>
      <c r="AJ1" t="s">
        <v>1123</v>
      </c>
      <c r="AK1" t="s">
        <v>1124</v>
      </c>
      <c r="AL1" t="s">
        <v>1125</v>
      </c>
      <c r="AM1" t="s">
        <v>1126</v>
      </c>
      <c r="AN1" t="s">
        <v>1127</v>
      </c>
      <c r="AO1" t="s">
        <v>1128</v>
      </c>
      <c r="AP1" t="s">
        <v>1129</v>
      </c>
      <c r="AQ1" t="s">
        <v>1130</v>
      </c>
      <c r="AR1" t="s">
        <v>1131</v>
      </c>
      <c r="AS1" t="s">
        <v>1132</v>
      </c>
      <c r="AT1" t="s">
        <v>1133</v>
      </c>
      <c r="AU1" t="s">
        <v>1134</v>
      </c>
      <c r="AV1" t="s">
        <v>1135</v>
      </c>
      <c r="AW1" t="s">
        <v>1136</v>
      </c>
      <c r="AX1" t="s">
        <v>1137</v>
      </c>
      <c r="AY1" t="s">
        <v>1138</v>
      </c>
      <c r="AZ1" t="s">
        <v>1139</v>
      </c>
    </row>
    <row r="2" spans="1:52" x14ac:dyDescent="0.25">
      <c r="A2" s="555">
        <v>200</v>
      </c>
      <c r="B2" t="s">
        <v>429</v>
      </c>
      <c r="D2" s="555"/>
      <c r="E2" s="555"/>
      <c r="F2" s="555"/>
      <c r="G2" s="555"/>
      <c r="H2" s="555"/>
      <c r="I2" s="555"/>
    </row>
    <row r="3" spans="1:52" x14ac:dyDescent="0.25">
      <c r="A3" s="555">
        <v>201</v>
      </c>
      <c r="B3" t="s">
        <v>430</v>
      </c>
      <c r="D3" s="555"/>
      <c r="E3" s="555"/>
      <c r="F3" s="555"/>
      <c r="G3" s="555"/>
      <c r="H3" s="555"/>
      <c r="I3" s="555"/>
    </row>
    <row r="4" spans="1:52" x14ac:dyDescent="0.25">
      <c r="A4" s="555">
        <v>202</v>
      </c>
      <c r="B4" t="s">
        <v>432</v>
      </c>
    </row>
    <row r="5" spans="1:52" x14ac:dyDescent="0.25">
      <c r="A5" s="555">
        <v>205</v>
      </c>
      <c r="B5" t="s">
        <v>431</v>
      </c>
      <c r="D5" s="555"/>
      <c r="E5" s="555"/>
      <c r="F5" s="555"/>
      <c r="G5" s="555"/>
      <c r="H5" s="555"/>
      <c r="I5" s="555"/>
    </row>
    <row r="6" spans="1:52" x14ac:dyDescent="0.25">
      <c r="A6" s="555">
        <v>210</v>
      </c>
      <c r="B6" t="s">
        <v>433</v>
      </c>
      <c r="E6" s="555"/>
      <c r="F6" s="555"/>
      <c r="G6" s="555"/>
      <c r="H6" s="555"/>
      <c r="I6" s="555"/>
    </row>
    <row r="7" spans="1:52" x14ac:dyDescent="0.25">
      <c r="A7" s="555">
        <v>220</v>
      </c>
      <c r="B7" t="s">
        <v>434</v>
      </c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</row>
    <row r="8" spans="1:52" x14ac:dyDescent="0.25">
      <c r="A8" s="555">
        <v>221</v>
      </c>
      <c r="B8" t="s">
        <v>435</v>
      </c>
      <c r="D8" s="555"/>
      <c r="E8" s="555"/>
      <c r="F8" s="555"/>
      <c r="G8" s="555"/>
      <c r="H8" s="555"/>
      <c r="I8" s="555"/>
    </row>
    <row r="9" spans="1:52" x14ac:dyDescent="0.25">
      <c r="A9" s="555">
        <v>222</v>
      </c>
      <c r="B9" t="s">
        <v>436</v>
      </c>
      <c r="D9" s="555"/>
      <c r="E9" s="555"/>
      <c r="F9" s="555"/>
      <c r="G9" s="555"/>
      <c r="H9" s="555"/>
      <c r="I9" s="555"/>
    </row>
    <row r="10" spans="1:52" x14ac:dyDescent="0.25">
      <c r="A10" s="555">
        <v>223</v>
      </c>
      <c r="B10" t="s">
        <v>437</v>
      </c>
      <c r="D10" s="555"/>
      <c r="E10" s="555"/>
      <c r="F10" s="555"/>
      <c r="G10" s="555"/>
      <c r="H10" s="555"/>
      <c r="I10" s="555"/>
    </row>
    <row r="11" spans="1:52" x14ac:dyDescent="0.25">
      <c r="A11" s="555">
        <v>340</v>
      </c>
      <c r="B11" t="s">
        <v>438</v>
      </c>
      <c r="E11" s="555"/>
      <c r="F11" s="555"/>
      <c r="G11" s="555"/>
      <c r="H11" s="555"/>
      <c r="I11" s="555"/>
    </row>
    <row r="12" spans="1:52" x14ac:dyDescent="0.25">
      <c r="A12" s="555" t="s">
        <v>389</v>
      </c>
      <c r="B12" t="s">
        <v>510</v>
      </c>
    </row>
    <row r="13" spans="1:52" x14ac:dyDescent="0.25">
      <c r="A13" s="555" t="s">
        <v>390</v>
      </c>
      <c r="B13" t="s">
        <v>511</v>
      </c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</row>
    <row r="14" spans="1:52" x14ac:dyDescent="0.25">
      <c r="A14" s="555">
        <v>237</v>
      </c>
      <c r="B14" t="s">
        <v>512</v>
      </c>
      <c r="E14" s="555"/>
      <c r="F14" s="555"/>
      <c r="G14" s="555"/>
      <c r="H14" s="555"/>
      <c r="I14" s="555"/>
      <c r="J14" s="555"/>
    </row>
    <row r="15" spans="1:52" x14ac:dyDescent="0.25">
      <c r="A15" s="555">
        <v>238</v>
      </c>
      <c r="B15" t="s">
        <v>513</v>
      </c>
      <c r="E15" s="555"/>
      <c r="F15" s="555"/>
      <c r="G15" s="555"/>
      <c r="H15" s="555"/>
      <c r="I15" s="555"/>
    </row>
    <row r="16" spans="1:52" x14ac:dyDescent="0.25">
      <c r="A16" s="555" t="s">
        <v>409</v>
      </c>
      <c r="B16" t="s">
        <v>514</v>
      </c>
      <c r="C16" s="555"/>
      <c r="D16" s="555"/>
      <c r="E16" s="555"/>
      <c r="F16" s="555"/>
      <c r="G16" s="555"/>
      <c r="H16" s="555"/>
      <c r="I16" s="555"/>
    </row>
    <row r="17" spans="1:35" x14ac:dyDescent="0.25">
      <c r="A17" s="555" t="s">
        <v>391</v>
      </c>
      <c r="B17" t="s">
        <v>515</v>
      </c>
      <c r="D17" s="555"/>
      <c r="E17" s="555"/>
      <c r="F17" s="555"/>
      <c r="G17" s="555"/>
      <c r="H17" s="555"/>
      <c r="I17" s="555"/>
    </row>
    <row r="18" spans="1:35" x14ac:dyDescent="0.25">
      <c r="A18" s="555" t="s">
        <v>392</v>
      </c>
      <c r="B18" t="s">
        <v>516</v>
      </c>
      <c r="F18" s="555"/>
      <c r="G18" s="555"/>
      <c r="H18" s="555"/>
      <c r="I18" s="555"/>
      <c r="J18" s="555"/>
      <c r="K18" s="555"/>
      <c r="L18" s="555"/>
      <c r="M18" s="555"/>
      <c r="N18" s="555"/>
      <c r="O18" s="555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788"/>
    </row>
    <row r="19" spans="1:35" x14ac:dyDescent="0.25">
      <c r="A19" s="555">
        <v>241</v>
      </c>
      <c r="B19" t="s">
        <v>517</v>
      </c>
      <c r="D19" s="555"/>
      <c r="E19" s="555"/>
      <c r="F19" s="555"/>
      <c r="G19" s="555"/>
      <c r="H19" s="555"/>
      <c r="I19" s="555"/>
    </row>
    <row r="20" spans="1:35" x14ac:dyDescent="0.25">
      <c r="A20" s="555" t="s">
        <v>393</v>
      </c>
      <c r="B20" t="s">
        <v>447</v>
      </c>
      <c r="D20" s="555"/>
      <c r="E20" s="555"/>
      <c r="F20" s="555"/>
      <c r="G20" s="555"/>
      <c r="H20" s="555"/>
      <c r="I20" s="555"/>
    </row>
    <row r="21" spans="1:35" x14ac:dyDescent="0.25">
      <c r="A21" s="555" t="s">
        <v>394</v>
      </c>
      <c r="B21" t="s">
        <v>448</v>
      </c>
      <c r="E21" s="555"/>
      <c r="F21" s="555"/>
      <c r="G21" s="555"/>
      <c r="H21" s="555"/>
      <c r="I21" s="555"/>
    </row>
    <row r="22" spans="1:35" x14ac:dyDescent="0.25">
      <c r="A22" s="555" t="s">
        <v>397</v>
      </c>
      <c r="B22" t="s">
        <v>449</v>
      </c>
      <c r="D22" s="555"/>
      <c r="E22" s="555"/>
      <c r="F22" s="555"/>
      <c r="G22" s="555"/>
      <c r="H22" s="555"/>
      <c r="I22" s="555"/>
    </row>
    <row r="23" spans="1:35" x14ac:dyDescent="0.25">
      <c r="A23" s="555" t="s">
        <v>398</v>
      </c>
      <c r="B23" t="s">
        <v>450</v>
      </c>
      <c r="D23" s="555"/>
      <c r="E23" s="555"/>
      <c r="F23" s="555"/>
      <c r="G23" s="555"/>
      <c r="H23" s="555"/>
      <c r="I23" s="555"/>
    </row>
    <row r="24" spans="1:35" x14ac:dyDescent="0.25">
      <c r="A24" s="555" t="s">
        <v>395</v>
      </c>
      <c r="B24" t="s">
        <v>451</v>
      </c>
      <c r="D24" s="555"/>
      <c r="E24" s="555"/>
      <c r="F24" s="555"/>
      <c r="G24" s="555"/>
      <c r="H24" s="555"/>
      <c r="I24" s="555"/>
    </row>
    <row r="25" spans="1:35" x14ac:dyDescent="0.25">
      <c r="A25" s="555" t="s">
        <v>396</v>
      </c>
      <c r="B25" t="s">
        <v>452</v>
      </c>
      <c r="D25" s="555"/>
      <c r="E25" s="555"/>
      <c r="F25" s="555"/>
      <c r="G25" s="555"/>
      <c r="H25" s="555"/>
      <c r="I25" s="555"/>
    </row>
    <row r="26" spans="1:35" x14ac:dyDescent="0.25">
      <c r="A26" s="555">
        <v>242</v>
      </c>
      <c r="B26" t="s">
        <v>453</v>
      </c>
      <c r="F26" s="555"/>
      <c r="G26" s="555"/>
      <c r="H26" s="555"/>
      <c r="I26" s="555"/>
    </row>
    <row r="27" spans="1:35" x14ac:dyDescent="0.25">
      <c r="A27" s="555">
        <v>244</v>
      </c>
      <c r="B27" t="s">
        <v>454</v>
      </c>
      <c r="C27" s="555"/>
      <c r="D27" s="555"/>
      <c r="E27" s="555"/>
      <c r="F27" s="555"/>
      <c r="G27" s="555"/>
      <c r="H27" s="555"/>
      <c r="I27" s="555"/>
    </row>
    <row r="28" spans="1:35" x14ac:dyDescent="0.25">
      <c r="A28" s="555" t="s">
        <v>413</v>
      </c>
      <c r="B28" t="s">
        <v>455</v>
      </c>
      <c r="D28" s="555"/>
      <c r="E28" s="555"/>
      <c r="F28" s="555"/>
      <c r="G28" s="555"/>
      <c r="H28" s="555"/>
      <c r="I28" s="555"/>
    </row>
    <row r="29" spans="1:35" x14ac:dyDescent="0.25">
      <c r="A29" s="555">
        <v>245</v>
      </c>
      <c r="B29" t="s">
        <v>456</v>
      </c>
      <c r="D29" s="555"/>
      <c r="E29" s="555"/>
      <c r="F29" s="555"/>
      <c r="G29" s="555"/>
      <c r="H29" s="555"/>
      <c r="I29" s="555"/>
    </row>
    <row r="30" spans="1:35" x14ac:dyDescent="0.25">
      <c r="A30" s="555">
        <v>246</v>
      </c>
      <c r="B30" t="s">
        <v>457</v>
      </c>
      <c r="D30" s="555"/>
      <c r="E30" s="555"/>
      <c r="F30" s="555"/>
      <c r="G30" s="555"/>
      <c r="H30" s="555"/>
      <c r="I30" s="555"/>
    </row>
    <row r="31" spans="1:35" x14ac:dyDescent="0.25">
      <c r="A31" s="555">
        <v>247</v>
      </c>
      <c r="B31" t="s">
        <v>458</v>
      </c>
      <c r="D31" s="555"/>
      <c r="E31" s="555"/>
      <c r="F31" s="555"/>
      <c r="G31" s="555"/>
      <c r="H31" s="555"/>
      <c r="I31" s="555"/>
    </row>
    <row r="32" spans="1:35" x14ac:dyDescent="0.25">
      <c r="A32" s="555">
        <v>248</v>
      </c>
      <c r="B32" t="s">
        <v>459</v>
      </c>
      <c r="D32" s="555"/>
      <c r="E32" s="555"/>
      <c r="F32" s="555"/>
      <c r="G32" s="555"/>
      <c r="H32" s="555"/>
      <c r="I32" s="555"/>
    </row>
    <row r="33" spans="1:9" x14ac:dyDescent="0.25">
      <c r="A33" s="555">
        <v>249</v>
      </c>
      <c r="B33" t="s">
        <v>460</v>
      </c>
      <c r="D33" s="555"/>
      <c r="E33" s="555"/>
      <c r="F33" s="555"/>
      <c r="G33" s="555"/>
      <c r="H33" s="555"/>
      <c r="I33" s="555"/>
    </row>
    <row r="34" spans="1:9" x14ac:dyDescent="0.25">
      <c r="A34" s="555">
        <v>250</v>
      </c>
      <c r="B34" t="s">
        <v>461</v>
      </c>
      <c r="D34" s="555"/>
      <c r="E34" s="555"/>
      <c r="F34" s="555"/>
      <c r="G34" s="555"/>
      <c r="H34" s="555"/>
      <c r="I34" s="555"/>
    </row>
    <row r="35" spans="1:9" x14ac:dyDescent="0.25">
      <c r="A35" s="555">
        <v>260</v>
      </c>
      <c r="B35" t="s">
        <v>463</v>
      </c>
      <c r="D35" s="555"/>
      <c r="E35" s="555"/>
      <c r="F35" s="555"/>
      <c r="G35" s="555"/>
      <c r="H35" s="555"/>
      <c r="I35" s="555"/>
    </row>
    <row r="36" spans="1:9" x14ac:dyDescent="0.25">
      <c r="A36" s="555">
        <v>262</v>
      </c>
      <c r="B36" t="s">
        <v>462</v>
      </c>
      <c r="D36" s="555"/>
      <c r="E36" s="555"/>
      <c r="F36" s="555"/>
      <c r="G36" s="555"/>
      <c r="H36" s="555"/>
      <c r="I36" s="555"/>
    </row>
    <row r="37" spans="1:9" x14ac:dyDescent="0.25">
      <c r="A37" s="555">
        <v>264</v>
      </c>
      <c r="B37" t="s">
        <v>464</v>
      </c>
      <c r="C37" s="555"/>
      <c r="D37" s="555"/>
      <c r="E37" s="555"/>
      <c r="F37" s="555"/>
      <c r="G37" s="555"/>
      <c r="H37" s="555"/>
      <c r="I37" s="555"/>
    </row>
    <row r="38" spans="1:9" x14ac:dyDescent="0.25">
      <c r="A38" s="555">
        <v>270</v>
      </c>
      <c r="B38" t="s">
        <v>465</v>
      </c>
      <c r="F38" s="555"/>
      <c r="G38" s="555"/>
      <c r="H38" s="555"/>
      <c r="I38" s="555"/>
    </row>
    <row r="39" spans="1:9" x14ac:dyDescent="0.25">
      <c r="A39" s="555">
        <v>280</v>
      </c>
      <c r="B39" t="s">
        <v>518</v>
      </c>
      <c r="D39" s="555"/>
      <c r="E39" s="555"/>
      <c r="F39" s="555"/>
      <c r="G39" s="555"/>
      <c r="H39" s="555"/>
      <c r="I39" s="555"/>
    </row>
    <row r="40" spans="1:9" x14ac:dyDescent="0.25">
      <c r="A40" s="555">
        <v>281</v>
      </c>
      <c r="B40" t="s">
        <v>519</v>
      </c>
      <c r="D40" s="555"/>
      <c r="E40" s="555"/>
      <c r="F40" s="555"/>
      <c r="G40" s="555"/>
      <c r="H40" s="555"/>
      <c r="I40" s="555"/>
    </row>
    <row r="41" spans="1:9" x14ac:dyDescent="0.25">
      <c r="A41" s="555">
        <v>282</v>
      </c>
      <c r="B41" t="s">
        <v>520</v>
      </c>
      <c r="D41" s="555"/>
      <c r="E41" s="555"/>
      <c r="F41" s="555"/>
      <c r="G41" s="555"/>
      <c r="H41" s="555"/>
      <c r="I41" s="555"/>
    </row>
    <row r="42" spans="1:9" x14ac:dyDescent="0.25">
      <c r="A42" s="555">
        <v>284</v>
      </c>
      <c r="B42" t="s">
        <v>521</v>
      </c>
      <c r="E42" s="555"/>
      <c r="F42" s="555"/>
      <c r="G42" s="555"/>
      <c r="H42" s="555"/>
      <c r="I42" s="555"/>
    </row>
    <row r="43" spans="1:9" x14ac:dyDescent="0.25">
      <c r="A43" s="555">
        <v>285</v>
      </c>
      <c r="B43" t="s">
        <v>522</v>
      </c>
      <c r="G43" s="555"/>
      <c r="H43" s="555"/>
      <c r="I43" s="555"/>
    </row>
    <row r="44" spans="1:9" x14ac:dyDescent="0.25">
      <c r="A44" s="555">
        <v>286</v>
      </c>
      <c r="B44" t="s">
        <v>523</v>
      </c>
      <c r="D44" s="555"/>
      <c r="E44" s="555"/>
      <c r="F44" s="555"/>
      <c r="G44" s="555"/>
      <c r="H44" s="555"/>
      <c r="I44" s="555"/>
    </row>
    <row r="45" spans="1:9" x14ac:dyDescent="0.25">
      <c r="A45" s="555">
        <v>287</v>
      </c>
      <c r="B45" t="s">
        <v>524</v>
      </c>
      <c r="D45" s="555"/>
      <c r="E45" s="555"/>
      <c r="F45" s="555"/>
      <c r="G45" s="555"/>
      <c r="H45" s="555"/>
      <c r="I45" s="555"/>
    </row>
    <row r="46" spans="1:9" x14ac:dyDescent="0.25">
      <c r="A46" s="555">
        <v>351</v>
      </c>
      <c r="B46" t="s">
        <v>525</v>
      </c>
      <c r="D46" s="555"/>
      <c r="E46" s="555"/>
      <c r="F46" s="555"/>
      <c r="G46" s="555"/>
      <c r="H46" s="555"/>
      <c r="I46" s="555"/>
    </row>
    <row r="47" spans="1:9" x14ac:dyDescent="0.25">
      <c r="A47" s="555">
        <v>352</v>
      </c>
      <c r="B47" t="s">
        <v>526</v>
      </c>
      <c r="D47" s="555"/>
      <c r="E47" s="555"/>
      <c r="F47" s="555"/>
      <c r="G47" s="555"/>
      <c r="H47" s="555"/>
      <c r="I47" s="555"/>
    </row>
    <row r="48" spans="1:9" x14ac:dyDescent="0.25">
      <c r="A48" s="555">
        <v>354</v>
      </c>
      <c r="B48" t="s">
        <v>527</v>
      </c>
      <c r="E48" s="555"/>
      <c r="F48" s="555"/>
      <c r="G48" s="555"/>
      <c r="H48" s="555"/>
      <c r="I48" s="555"/>
    </row>
    <row r="49" spans="1:11" x14ac:dyDescent="0.25">
      <c r="A49" s="555">
        <v>355</v>
      </c>
      <c r="B49" t="s">
        <v>528</v>
      </c>
      <c r="F49" s="555"/>
      <c r="G49" s="555"/>
      <c r="H49" s="555"/>
      <c r="I49" s="555"/>
    </row>
    <row r="50" spans="1:11" x14ac:dyDescent="0.25">
      <c r="A50" s="555">
        <v>356</v>
      </c>
      <c r="B50" t="s">
        <v>529</v>
      </c>
      <c r="D50" s="555"/>
      <c r="E50" s="555"/>
      <c r="F50" s="555"/>
      <c r="G50" s="555"/>
      <c r="H50" s="555"/>
      <c r="I50" s="555"/>
    </row>
    <row r="51" spans="1:11" x14ac:dyDescent="0.25">
      <c r="A51" s="555">
        <v>357</v>
      </c>
      <c r="B51" t="s">
        <v>530</v>
      </c>
      <c r="D51" s="555"/>
      <c r="E51" s="555"/>
      <c r="F51" s="555"/>
      <c r="G51" s="555"/>
      <c r="H51" s="555"/>
      <c r="I51" s="555"/>
    </row>
    <row r="52" spans="1:11" x14ac:dyDescent="0.25">
      <c r="A52" s="555">
        <v>290</v>
      </c>
      <c r="B52" t="s">
        <v>466</v>
      </c>
      <c r="D52" s="555"/>
      <c r="E52" s="555"/>
      <c r="F52" s="555"/>
      <c r="G52" s="555"/>
      <c r="H52" s="555"/>
      <c r="I52" s="555"/>
    </row>
    <row r="53" spans="1:11" x14ac:dyDescent="0.25">
      <c r="A53" s="555">
        <v>291</v>
      </c>
      <c r="B53" t="s">
        <v>467</v>
      </c>
      <c r="C53" s="555"/>
      <c r="D53" s="555"/>
      <c r="E53" s="555"/>
      <c r="F53" s="555"/>
      <c r="G53" s="555"/>
      <c r="H53" s="555"/>
      <c r="I53" s="555"/>
    </row>
    <row r="54" spans="1:11" x14ac:dyDescent="0.25">
      <c r="A54" s="555">
        <v>293</v>
      </c>
      <c r="B54" t="s">
        <v>468</v>
      </c>
      <c r="E54" s="555"/>
      <c r="F54" s="555"/>
      <c r="G54" s="555"/>
      <c r="H54" s="555"/>
      <c r="I54" s="555"/>
    </row>
    <row r="55" spans="1:11" x14ac:dyDescent="0.25">
      <c r="A55" s="555">
        <v>294</v>
      </c>
      <c r="B55" t="s">
        <v>469</v>
      </c>
      <c r="E55" s="555"/>
      <c r="F55" s="555"/>
      <c r="G55" s="555"/>
      <c r="H55" s="555"/>
      <c r="I55" s="555"/>
    </row>
    <row r="56" spans="1:11" x14ac:dyDescent="0.25">
      <c r="A56" s="555">
        <v>296</v>
      </c>
      <c r="B56" t="s">
        <v>470</v>
      </c>
    </row>
    <row r="57" spans="1:11" x14ac:dyDescent="0.25">
      <c r="A57" s="555">
        <v>297</v>
      </c>
      <c r="B57" t="s">
        <v>471</v>
      </c>
      <c r="G57" s="555"/>
      <c r="H57" s="555"/>
      <c r="I57" s="555"/>
    </row>
    <row r="58" spans="1:11" x14ac:dyDescent="0.25">
      <c r="A58" s="555" t="s">
        <v>399</v>
      </c>
      <c r="B58" t="s">
        <v>472</v>
      </c>
      <c r="E58" s="555"/>
      <c r="F58" s="555"/>
      <c r="G58" s="555"/>
      <c r="H58" s="555"/>
      <c r="I58" s="555"/>
    </row>
    <row r="59" spans="1:11" x14ac:dyDescent="0.25">
      <c r="A59" s="555" t="s">
        <v>400</v>
      </c>
      <c r="B59" t="s">
        <v>473</v>
      </c>
      <c r="F59" s="555"/>
      <c r="G59" s="555"/>
      <c r="H59" s="555"/>
      <c r="I59" s="555"/>
    </row>
    <row r="60" spans="1:11" x14ac:dyDescent="0.25">
      <c r="A60" s="555" t="s">
        <v>401</v>
      </c>
      <c r="B60" t="s">
        <v>474</v>
      </c>
      <c r="D60" s="555"/>
      <c r="E60" s="555"/>
      <c r="F60" s="555"/>
      <c r="G60" s="555"/>
      <c r="H60" s="555"/>
      <c r="I60" s="555"/>
    </row>
    <row r="61" spans="1:11" x14ac:dyDescent="0.25">
      <c r="A61" s="555" t="s">
        <v>402</v>
      </c>
      <c r="B61" t="s">
        <v>475</v>
      </c>
      <c r="D61" s="555"/>
      <c r="E61" s="555"/>
      <c r="F61" s="555"/>
      <c r="G61" s="555"/>
      <c r="H61" s="555"/>
      <c r="I61" s="555"/>
    </row>
    <row r="62" spans="1:11" x14ac:dyDescent="0.25">
      <c r="A62" s="555">
        <v>314</v>
      </c>
      <c r="B62" t="s">
        <v>453</v>
      </c>
      <c r="C62" s="555"/>
      <c r="D62" s="555"/>
      <c r="E62" s="555"/>
      <c r="F62" s="555"/>
      <c r="G62" s="555"/>
      <c r="H62" s="555"/>
      <c r="I62" s="555"/>
      <c r="J62" s="555"/>
      <c r="K62" s="555"/>
    </row>
    <row r="63" spans="1:11" x14ac:dyDescent="0.25">
      <c r="A63" s="555">
        <v>316</v>
      </c>
      <c r="B63" t="s">
        <v>476</v>
      </c>
      <c r="C63" s="555"/>
      <c r="D63" s="555"/>
      <c r="E63" s="555"/>
      <c r="F63" s="555"/>
      <c r="G63" s="555"/>
      <c r="H63" s="555"/>
      <c r="I63" s="555"/>
    </row>
    <row r="64" spans="1:11" x14ac:dyDescent="0.25">
      <c r="A64" s="555">
        <v>300</v>
      </c>
      <c r="B64" t="s">
        <v>477</v>
      </c>
      <c r="D64" s="555"/>
      <c r="E64" s="555"/>
      <c r="F64" s="555"/>
      <c r="G64" s="555"/>
      <c r="H64" s="555"/>
      <c r="I64" s="555"/>
    </row>
    <row r="65" spans="1:19" x14ac:dyDescent="0.25">
      <c r="A65" s="555">
        <v>301</v>
      </c>
      <c r="B65" t="s">
        <v>478</v>
      </c>
      <c r="D65" s="555"/>
      <c r="E65" s="555"/>
      <c r="F65" s="555"/>
      <c r="G65" s="555"/>
      <c r="H65" s="555"/>
      <c r="I65" s="555"/>
    </row>
    <row r="66" spans="1:19" x14ac:dyDescent="0.25">
      <c r="A66" s="555">
        <v>303</v>
      </c>
      <c r="B66" t="s">
        <v>479</v>
      </c>
    </row>
    <row r="67" spans="1:19" x14ac:dyDescent="0.25">
      <c r="A67" s="555">
        <v>305</v>
      </c>
      <c r="B67" t="s">
        <v>480</v>
      </c>
      <c r="O67" s="789"/>
      <c r="P67" s="789"/>
      <c r="Q67" s="789"/>
      <c r="R67" s="789"/>
      <c r="S67" s="789"/>
    </row>
    <row r="68" spans="1:19" x14ac:dyDescent="0.25">
      <c r="A68" s="555">
        <v>320</v>
      </c>
      <c r="B68" t="s">
        <v>481</v>
      </c>
      <c r="E68" s="555"/>
      <c r="F68" s="555"/>
      <c r="G68" s="555"/>
      <c r="H68" s="555"/>
      <c r="I68" s="555"/>
    </row>
    <row r="69" spans="1:19" x14ac:dyDescent="0.25">
      <c r="A69" s="555">
        <v>321</v>
      </c>
      <c r="B69" t="s">
        <v>482</v>
      </c>
      <c r="D69" s="555"/>
      <c r="E69" s="555"/>
      <c r="F69" s="555"/>
      <c r="G69" s="555"/>
      <c r="H69" s="555"/>
      <c r="I69" s="555"/>
    </row>
    <row r="70" spans="1:19" x14ac:dyDescent="0.25">
      <c r="A70" s="555">
        <v>322</v>
      </c>
      <c r="B70" t="s">
        <v>483</v>
      </c>
      <c r="C70" s="555"/>
      <c r="D70" s="555"/>
      <c r="E70" s="555"/>
      <c r="F70" s="555"/>
      <c r="G70" s="555"/>
      <c r="H70" s="555"/>
      <c r="I70" s="555"/>
    </row>
    <row r="71" spans="1:19" x14ac:dyDescent="0.25">
      <c r="A71" s="555">
        <v>323</v>
      </c>
      <c r="B71" t="s">
        <v>485</v>
      </c>
      <c r="D71" s="555"/>
      <c r="E71" s="555"/>
      <c r="F71" s="555"/>
      <c r="G71" s="555"/>
      <c r="H71" s="555"/>
      <c r="I71" s="555"/>
      <c r="M71" s="789"/>
    </row>
    <row r="72" spans="1:19" x14ac:dyDescent="0.25">
      <c r="A72" s="555">
        <v>324</v>
      </c>
      <c r="B72" t="s">
        <v>484</v>
      </c>
      <c r="D72" s="555"/>
      <c r="E72" s="555"/>
      <c r="F72" s="555"/>
      <c r="G72" s="555"/>
      <c r="H72" s="555"/>
      <c r="I72" s="555"/>
    </row>
    <row r="73" spans="1:19" x14ac:dyDescent="0.25">
      <c r="A73" s="555">
        <v>325</v>
      </c>
      <c r="B73" t="s">
        <v>486</v>
      </c>
      <c r="F73" s="555"/>
      <c r="G73" s="555"/>
      <c r="H73" s="555"/>
      <c r="I73" s="555"/>
    </row>
    <row r="74" spans="1:19" x14ac:dyDescent="0.25">
      <c r="A74" s="555">
        <v>327</v>
      </c>
      <c r="B74" t="s">
        <v>487</v>
      </c>
      <c r="D74" s="555"/>
      <c r="E74" s="555"/>
      <c r="F74" s="555"/>
      <c r="G74" s="555"/>
      <c r="H74" s="555"/>
      <c r="I74" s="555"/>
    </row>
    <row r="75" spans="1:19" x14ac:dyDescent="0.25">
      <c r="A75" s="555">
        <v>328</v>
      </c>
      <c r="B75" t="s">
        <v>531</v>
      </c>
      <c r="E75" s="555"/>
      <c r="F75" s="555"/>
      <c r="G75" s="555"/>
      <c r="H75" s="555"/>
      <c r="I75" s="555"/>
    </row>
    <row r="76" spans="1:19" x14ac:dyDescent="0.25">
      <c r="A76" s="555">
        <v>329</v>
      </c>
      <c r="B76" t="s">
        <v>488</v>
      </c>
      <c r="C76" s="555"/>
      <c r="D76" s="555"/>
      <c r="E76" s="555"/>
      <c r="F76" s="555"/>
      <c r="G76" s="555"/>
      <c r="H76" s="555"/>
      <c r="I76" s="555"/>
    </row>
    <row r="77" spans="1:19" x14ac:dyDescent="0.25">
      <c r="A77" s="555">
        <v>330</v>
      </c>
      <c r="B77" t="s">
        <v>489</v>
      </c>
      <c r="D77" s="555"/>
      <c r="E77" s="555"/>
      <c r="F77" s="555"/>
      <c r="G77" s="555"/>
      <c r="H77" s="555"/>
      <c r="I77" s="555"/>
    </row>
    <row r="78" spans="1:19" x14ac:dyDescent="0.25">
      <c r="A78" s="555">
        <v>331</v>
      </c>
      <c r="B78" t="s">
        <v>490</v>
      </c>
      <c r="F78" s="555"/>
      <c r="G78" s="555"/>
      <c r="H78" s="555"/>
      <c r="I78" s="555"/>
    </row>
    <row r="79" spans="1:19" x14ac:dyDescent="0.25">
      <c r="A79" s="555">
        <v>333</v>
      </c>
      <c r="B79" t="s">
        <v>491</v>
      </c>
      <c r="G79" s="555"/>
      <c r="H79" s="555"/>
      <c r="I79" s="555"/>
    </row>
    <row r="80" spans="1:19" x14ac:dyDescent="0.25">
      <c r="A80" s="555">
        <v>334</v>
      </c>
      <c r="B80" t="s">
        <v>492</v>
      </c>
      <c r="E80" s="555"/>
      <c r="F80" s="555"/>
      <c r="G80" s="555"/>
      <c r="H80" s="555"/>
      <c r="I80" s="555"/>
    </row>
    <row r="81" spans="1:9" x14ac:dyDescent="0.25">
      <c r="A81" s="555">
        <v>335</v>
      </c>
      <c r="B81" t="s">
        <v>493</v>
      </c>
      <c r="D81" s="555"/>
      <c r="E81" s="555"/>
      <c r="F81" s="555"/>
      <c r="G81" s="555"/>
      <c r="H81" s="555"/>
      <c r="I81" s="555"/>
    </row>
    <row r="82" spans="1:9" x14ac:dyDescent="0.25">
      <c r="A82" s="555">
        <v>337</v>
      </c>
      <c r="B82" t="s">
        <v>494</v>
      </c>
    </row>
    <row r="83" spans="1:9" x14ac:dyDescent="0.25">
      <c r="A83" s="555">
        <v>350</v>
      </c>
      <c r="B83" t="s">
        <v>495</v>
      </c>
      <c r="D83" s="555"/>
      <c r="E83" s="555"/>
      <c r="F83" s="555"/>
      <c r="G83" s="555"/>
      <c r="H83" s="555"/>
      <c r="I83" s="555"/>
    </row>
    <row r="84" spans="1:9" x14ac:dyDescent="0.25">
      <c r="A84" s="555">
        <v>360</v>
      </c>
      <c r="B84" t="s">
        <v>496</v>
      </c>
      <c r="D84" s="555"/>
      <c r="E84" s="555"/>
      <c r="F84" s="555"/>
      <c r="G84" s="555"/>
      <c r="H84" s="555"/>
      <c r="I84" s="555"/>
    </row>
    <row r="85" spans="1:9" x14ac:dyDescent="0.25">
      <c r="A85" s="555">
        <v>362</v>
      </c>
      <c r="B85" t="s">
        <v>497</v>
      </c>
      <c r="D85" s="555"/>
      <c r="E85" s="555"/>
      <c r="F85" s="555"/>
      <c r="G85" s="555"/>
      <c r="H85" s="555"/>
      <c r="I85" s="555"/>
    </row>
    <row r="86" spans="1:9" x14ac:dyDescent="0.25">
      <c r="A86" s="555">
        <v>365</v>
      </c>
      <c r="B86" t="s">
        <v>498</v>
      </c>
      <c r="D86" s="555"/>
      <c r="E86" s="555"/>
      <c r="F86" s="555"/>
      <c r="G86" s="555"/>
      <c r="H86" s="555"/>
      <c r="I86" s="555"/>
    </row>
    <row r="87" spans="1:9" x14ac:dyDescent="0.25">
      <c r="A87" s="555">
        <v>370</v>
      </c>
      <c r="B87" t="s">
        <v>499</v>
      </c>
      <c r="E87" s="555"/>
      <c r="F87" s="555"/>
      <c r="G87" s="555"/>
      <c r="H87" s="555"/>
      <c r="I87" s="555"/>
    </row>
    <row r="88" spans="1:9" x14ac:dyDescent="0.25">
      <c r="A88" s="555">
        <v>375</v>
      </c>
      <c r="B88" t="s">
        <v>532</v>
      </c>
      <c r="D88" s="555"/>
      <c r="E88" s="555"/>
      <c r="F88" s="555"/>
      <c r="G88" s="555"/>
      <c r="H88" s="555"/>
      <c r="I88" s="555"/>
    </row>
    <row r="89" spans="1:9" x14ac:dyDescent="0.25">
      <c r="A89" s="555">
        <v>380</v>
      </c>
      <c r="B89" t="s">
        <v>500</v>
      </c>
      <c r="D89" s="555"/>
      <c r="E89" s="555"/>
      <c r="F89" s="555"/>
      <c r="G89" s="555"/>
      <c r="H89" s="555"/>
      <c r="I89" s="555"/>
    </row>
    <row r="90" spans="1:9" x14ac:dyDescent="0.25">
      <c r="A90" s="555">
        <v>390</v>
      </c>
      <c r="B90" t="s">
        <v>501</v>
      </c>
      <c r="E90" s="555"/>
      <c r="F90" s="555"/>
      <c r="G90" s="555"/>
      <c r="H90" s="555"/>
      <c r="I90" s="555"/>
    </row>
    <row r="91" spans="1:9" x14ac:dyDescent="0.25">
      <c r="A91" s="553">
        <v>399</v>
      </c>
      <c r="B91" s="554" t="s">
        <v>533</v>
      </c>
      <c r="D91" s="555"/>
      <c r="E91" s="555"/>
      <c r="F91" s="555"/>
      <c r="G91" s="555"/>
      <c r="H91" s="555"/>
      <c r="I91" s="555"/>
    </row>
    <row r="92" spans="1:9" x14ac:dyDescent="0.25">
      <c r="A92" s="555" t="s">
        <v>534</v>
      </c>
      <c r="B92" t="s">
        <v>535</v>
      </c>
    </row>
    <row r="93" spans="1:9" x14ac:dyDescent="0.25">
      <c r="A93" s="555" t="s">
        <v>536</v>
      </c>
      <c r="B93" t="s">
        <v>537</v>
      </c>
      <c r="C93" s="555"/>
      <c r="D93" s="555"/>
      <c r="E93" s="555"/>
    </row>
    <row r="94" spans="1:9" x14ac:dyDescent="0.25">
      <c r="A94" s="555" t="s">
        <v>538</v>
      </c>
      <c r="B94" t="s">
        <v>539</v>
      </c>
    </row>
    <row r="95" spans="1:9" x14ac:dyDescent="0.25">
      <c r="A95" s="555" t="s">
        <v>540</v>
      </c>
      <c r="B95" t="s">
        <v>541</v>
      </c>
    </row>
    <row r="96" spans="1:9" x14ac:dyDescent="0.25">
      <c r="A96" s="555" t="s">
        <v>542</v>
      </c>
      <c r="B96" t="s">
        <v>543</v>
      </c>
      <c r="C96" s="555"/>
      <c r="D96" s="555"/>
      <c r="E96" s="555"/>
    </row>
    <row r="97" spans="1:5" x14ac:dyDescent="0.25">
      <c r="A97" s="555" t="s">
        <v>544</v>
      </c>
      <c r="B97" t="s">
        <v>545</v>
      </c>
    </row>
    <row r="98" spans="1:5" x14ac:dyDescent="0.25">
      <c r="A98" s="555" t="s">
        <v>546</v>
      </c>
      <c r="B98" t="s">
        <v>547</v>
      </c>
      <c r="D98" s="555"/>
      <c r="E98" s="555"/>
    </row>
    <row r="99" spans="1:5" x14ac:dyDescent="0.25">
      <c r="A99" s="555" t="s">
        <v>548</v>
      </c>
      <c r="B99" t="s">
        <v>549</v>
      </c>
      <c r="C99" s="555"/>
      <c r="D99" s="555"/>
      <c r="E99" s="555"/>
    </row>
    <row r="100" spans="1:5" x14ac:dyDescent="0.25">
      <c r="A100" s="555" t="s">
        <v>550</v>
      </c>
      <c r="B100" t="s">
        <v>551</v>
      </c>
      <c r="D100" s="555"/>
      <c r="E100" s="555"/>
    </row>
    <row r="101" spans="1:5" x14ac:dyDescent="0.25">
      <c r="A101" s="555" t="s">
        <v>552</v>
      </c>
      <c r="B101" t="s">
        <v>553</v>
      </c>
    </row>
    <row r="102" spans="1:5" x14ac:dyDescent="0.25">
      <c r="A102" s="555" t="s">
        <v>554</v>
      </c>
      <c r="B102" t="s">
        <v>555</v>
      </c>
    </row>
    <row r="103" spans="1:5" x14ac:dyDescent="0.25">
      <c r="A103" s="555" t="s">
        <v>556</v>
      </c>
      <c r="B103" t="s">
        <v>557</v>
      </c>
    </row>
    <row r="104" spans="1:5" x14ac:dyDescent="0.25">
      <c r="A104" s="555" t="s">
        <v>558</v>
      </c>
      <c r="B104" t="s">
        <v>559</v>
      </c>
    </row>
    <row r="105" spans="1:5" x14ac:dyDescent="0.25">
      <c r="A105" s="555" t="s">
        <v>560</v>
      </c>
      <c r="B105" t="s">
        <v>561</v>
      </c>
      <c r="D105" s="555"/>
      <c r="E105" s="555"/>
    </row>
    <row r="106" spans="1:5" x14ac:dyDescent="0.25">
      <c r="A106" s="555" t="s">
        <v>562</v>
      </c>
      <c r="B106" t="s">
        <v>563</v>
      </c>
    </row>
    <row r="107" spans="1:5" x14ac:dyDescent="0.25">
      <c r="A107" s="555" t="s">
        <v>564</v>
      </c>
      <c r="B107" t="s">
        <v>565</v>
      </c>
    </row>
    <row r="108" spans="1:5" x14ac:dyDescent="0.25">
      <c r="A108" s="555" t="s">
        <v>566</v>
      </c>
      <c r="B108" t="s">
        <v>567</v>
      </c>
    </row>
    <row r="109" spans="1:5" x14ac:dyDescent="0.25">
      <c r="A109" s="555" t="s">
        <v>568</v>
      </c>
      <c r="B109" t="s">
        <v>569</v>
      </c>
    </row>
    <row r="110" spans="1:5" x14ac:dyDescent="0.25">
      <c r="A110" s="555" t="s">
        <v>570</v>
      </c>
      <c r="B110" t="s">
        <v>571</v>
      </c>
      <c r="D110" s="555"/>
      <c r="E110" s="555"/>
    </row>
    <row r="111" spans="1:5" x14ac:dyDescent="0.25">
      <c r="A111" s="555" t="s">
        <v>572</v>
      </c>
      <c r="B111" t="s">
        <v>573</v>
      </c>
    </row>
    <row r="112" spans="1:5" x14ac:dyDescent="0.25">
      <c r="A112" s="555" t="s">
        <v>574</v>
      </c>
      <c r="B112" t="s">
        <v>575</v>
      </c>
    </row>
    <row r="113" spans="1:2" x14ac:dyDescent="0.25">
      <c r="A113" s="555" t="s">
        <v>576</v>
      </c>
      <c r="B113" t="s">
        <v>577</v>
      </c>
    </row>
    <row r="114" spans="1:2" x14ac:dyDescent="0.25">
      <c r="A114" s="555" t="s">
        <v>578</v>
      </c>
      <c r="B114" t="s">
        <v>579</v>
      </c>
    </row>
    <row r="115" spans="1:2" x14ac:dyDescent="0.25">
      <c r="A115" s="555" t="s">
        <v>580</v>
      </c>
      <c r="B115" t="s">
        <v>581</v>
      </c>
    </row>
    <row r="116" spans="1:2" x14ac:dyDescent="0.25">
      <c r="A116" s="555" t="s">
        <v>582</v>
      </c>
      <c r="B116" t="s">
        <v>583</v>
      </c>
    </row>
    <row r="117" spans="1:2" x14ac:dyDescent="0.25">
      <c r="A117" s="555" t="s">
        <v>584</v>
      </c>
      <c r="B117" t="s">
        <v>585</v>
      </c>
    </row>
    <row r="118" spans="1:2" x14ac:dyDescent="0.25">
      <c r="A118" s="555" t="s">
        <v>586</v>
      </c>
      <c r="B118" t="s">
        <v>587</v>
      </c>
    </row>
    <row r="119" spans="1:2" x14ac:dyDescent="0.25">
      <c r="A119" s="555" t="s">
        <v>588</v>
      </c>
      <c r="B119" t="s">
        <v>589</v>
      </c>
    </row>
    <row r="120" spans="1:2" x14ac:dyDescent="0.25">
      <c r="A120" s="555" t="s">
        <v>590</v>
      </c>
      <c r="B120" t="s">
        <v>591</v>
      </c>
    </row>
    <row r="121" spans="1:2" x14ac:dyDescent="0.25">
      <c r="A121" s="555" t="s">
        <v>592</v>
      </c>
      <c r="B121" t="s">
        <v>593</v>
      </c>
    </row>
    <row r="122" spans="1:2" x14ac:dyDescent="0.25">
      <c r="A122" s="555" t="s">
        <v>594</v>
      </c>
      <c r="B122" t="s">
        <v>595</v>
      </c>
    </row>
    <row r="123" spans="1:2" x14ac:dyDescent="0.25">
      <c r="A123" s="555" t="s">
        <v>596</v>
      </c>
      <c r="B123" t="s">
        <v>597</v>
      </c>
    </row>
    <row r="124" spans="1:2" x14ac:dyDescent="0.25">
      <c r="A124" s="555" t="s">
        <v>598</v>
      </c>
      <c r="B124" t="s">
        <v>599</v>
      </c>
    </row>
    <row r="125" spans="1:2" x14ac:dyDescent="0.25">
      <c r="A125" s="555" t="s">
        <v>600</v>
      </c>
      <c r="B125" t="s">
        <v>601</v>
      </c>
    </row>
    <row r="126" spans="1:2" x14ac:dyDescent="0.25">
      <c r="A126" s="555" t="s">
        <v>602</v>
      </c>
      <c r="B126" t="s">
        <v>603</v>
      </c>
    </row>
    <row r="127" spans="1:2" x14ac:dyDescent="0.25">
      <c r="A127" s="555" t="s">
        <v>604</v>
      </c>
      <c r="B127" t="s">
        <v>605</v>
      </c>
    </row>
    <row r="128" spans="1:2" x14ac:dyDescent="0.25">
      <c r="A128" s="555" t="s">
        <v>606</v>
      </c>
      <c r="B128" t="s">
        <v>607</v>
      </c>
    </row>
    <row r="129" spans="1:5" x14ac:dyDescent="0.25">
      <c r="A129" s="555" t="s">
        <v>608</v>
      </c>
      <c r="B129" t="s">
        <v>609</v>
      </c>
    </row>
    <row r="130" spans="1:5" x14ac:dyDescent="0.25">
      <c r="A130" s="555" t="s">
        <v>610</v>
      </c>
      <c r="B130" t="s">
        <v>611</v>
      </c>
    </row>
    <row r="131" spans="1:5" x14ac:dyDescent="0.25">
      <c r="A131" s="555" t="s">
        <v>612</v>
      </c>
      <c r="B131" t="s">
        <v>613</v>
      </c>
    </row>
    <row r="132" spans="1:5" x14ac:dyDescent="0.25">
      <c r="A132" s="555" t="s">
        <v>614</v>
      </c>
      <c r="B132" t="s">
        <v>615</v>
      </c>
    </row>
    <row r="133" spans="1:5" x14ac:dyDescent="0.25">
      <c r="A133" s="555" t="s">
        <v>616</v>
      </c>
      <c r="B133" t="s">
        <v>617</v>
      </c>
    </row>
    <row r="134" spans="1:5" x14ac:dyDescent="0.25">
      <c r="A134" s="555" t="s">
        <v>618</v>
      </c>
      <c r="B134" t="s">
        <v>619</v>
      </c>
    </row>
    <row r="135" spans="1:5" x14ac:dyDescent="0.25">
      <c r="A135" s="555" t="s">
        <v>620</v>
      </c>
      <c r="B135" t="s">
        <v>621</v>
      </c>
      <c r="D135" s="555"/>
      <c r="E135" s="555"/>
    </row>
    <row r="136" spans="1:5" x14ac:dyDescent="0.25">
      <c r="A136" s="555" t="s">
        <v>622</v>
      </c>
      <c r="B136" t="s">
        <v>623</v>
      </c>
      <c r="E136" s="555"/>
    </row>
    <row r="137" spans="1:5" x14ac:dyDescent="0.25">
      <c r="A137" s="555" t="s">
        <v>624</v>
      </c>
      <c r="B137" t="s">
        <v>625</v>
      </c>
      <c r="D137" s="555"/>
      <c r="E137" s="555"/>
    </row>
    <row r="138" spans="1:5" x14ac:dyDescent="0.25">
      <c r="A138" s="555" t="s">
        <v>626</v>
      </c>
      <c r="B138" t="s">
        <v>627</v>
      </c>
      <c r="D138" s="555"/>
      <c r="E138" s="555"/>
    </row>
    <row r="139" spans="1:5" x14ac:dyDescent="0.25">
      <c r="A139" s="555" t="s">
        <v>628</v>
      </c>
      <c r="B139" t="s">
        <v>629</v>
      </c>
      <c r="E139" s="555"/>
    </row>
    <row r="140" spans="1:5" x14ac:dyDescent="0.25">
      <c r="A140" s="555" t="s">
        <v>630</v>
      </c>
      <c r="B140" t="s">
        <v>631</v>
      </c>
      <c r="D140" s="555"/>
      <c r="E140" s="555"/>
    </row>
    <row r="141" spans="1:5" x14ac:dyDescent="0.25">
      <c r="A141" s="555" t="s">
        <v>632</v>
      </c>
      <c r="B141" t="s">
        <v>633</v>
      </c>
      <c r="D141" s="555"/>
      <c r="E141" s="555"/>
    </row>
    <row r="142" spans="1:5" x14ac:dyDescent="0.25">
      <c r="A142" s="555" t="s">
        <v>634</v>
      </c>
      <c r="B142" t="s">
        <v>635</v>
      </c>
      <c r="D142" s="555"/>
      <c r="E142" s="555"/>
    </row>
    <row r="143" spans="1:5" x14ac:dyDescent="0.25">
      <c r="A143" s="555" t="s">
        <v>636</v>
      </c>
      <c r="B143" t="s">
        <v>637</v>
      </c>
      <c r="D143" s="555"/>
      <c r="E143" s="555"/>
    </row>
    <row r="144" spans="1:5" x14ac:dyDescent="0.25">
      <c r="A144" s="555" t="s">
        <v>638</v>
      </c>
      <c r="B144" t="s">
        <v>639</v>
      </c>
      <c r="D144" s="555"/>
      <c r="E144" s="555"/>
    </row>
    <row r="145" spans="1:5" x14ac:dyDescent="0.25">
      <c r="A145" s="555" t="s">
        <v>640</v>
      </c>
      <c r="B145" t="s">
        <v>641</v>
      </c>
      <c r="D145" s="555"/>
      <c r="E145" s="555"/>
    </row>
    <row r="146" spans="1:5" x14ac:dyDescent="0.25">
      <c r="A146" s="555" t="s">
        <v>642</v>
      </c>
      <c r="B146" t="s">
        <v>643</v>
      </c>
      <c r="D146" s="555"/>
      <c r="E146" s="555"/>
    </row>
    <row r="147" spans="1:5" x14ac:dyDescent="0.25">
      <c r="A147" s="555" t="s">
        <v>644</v>
      </c>
      <c r="B147" t="s">
        <v>645</v>
      </c>
      <c r="D147" s="555"/>
      <c r="E147" s="555"/>
    </row>
    <row r="148" spans="1:5" x14ac:dyDescent="0.25">
      <c r="A148" s="555" t="s">
        <v>646</v>
      </c>
      <c r="B148" t="s">
        <v>647</v>
      </c>
      <c r="D148" s="555"/>
      <c r="E148" s="555"/>
    </row>
    <row r="149" spans="1:5" x14ac:dyDescent="0.25">
      <c r="A149" s="555" t="s">
        <v>648</v>
      </c>
      <c r="B149" t="s">
        <v>649</v>
      </c>
      <c r="D149" s="555"/>
      <c r="E149" s="555"/>
    </row>
    <row r="150" spans="1:5" x14ac:dyDescent="0.25">
      <c r="A150" s="555" t="s">
        <v>650</v>
      </c>
      <c r="B150" t="s">
        <v>651</v>
      </c>
      <c r="C150" s="555"/>
      <c r="D150" s="555"/>
      <c r="E150" s="555"/>
    </row>
    <row r="151" spans="1:5" x14ac:dyDescent="0.25">
      <c r="A151" s="555" t="s">
        <v>652</v>
      </c>
      <c r="B151" t="s">
        <v>653</v>
      </c>
      <c r="D151" s="555"/>
      <c r="E151" s="555"/>
    </row>
    <row r="152" spans="1:5" x14ac:dyDescent="0.25">
      <c r="A152" s="555" t="s">
        <v>654</v>
      </c>
      <c r="B152" t="s">
        <v>655</v>
      </c>
      <c r="D152" s="555"/>
      <c r="E152" s="555"/>
    </row>
    <row r="153" spans="1:5" x14ac:dyDescent="0.25">
      <c r="A153" s="555" t="s">
        <v>656</v>
      </c>
      <c r="B153" t="s">
        <v>657</v>
      </c>
      <c r="D153" s="555"/>
      <c r="E153" s="555"/>
    </row>
    <row r="154" spans="1:5" x14ac:dyDescent="0.25">
      <c r="A154" s="555" t="s">
        <v>658</v>
      </c>
      <c r="B154" t="s">
        <v>659</v>
      </c>
      <c r="D154" s="555"/>
      <c r="E154" s="555"/>
    </row>
    <row r="155" spans="1:5" x14ac:dyDescent="0.25">
      <c r="A155" s="555" t="s">
        <v>660</v>
      </c>
      <c r="B155" t="s">
        <v>661</v>
      </c>
      <c r="D155" s="555"/>
      <c r="E155" s="555"/>
    </row>
    <row r="156" spans="1:5" x14ac:dyDescent="0.25">
      <c r="A156" s="555" t="s">
        <v>662</v>
      </c>
      <c r="B156" t="s">
        <v>663</v>
      </c>
      <c r="D156" s="555"/>
      <c r="E156" s="555"/>
    </row>
    <row r="157" spans="1:5" x14ac:dyDescent="0.25">
      <c r="A157" s="555" t="s">
        <v>664</v>
      </c>
      <c r="B157" t="s">
        <v>665</v>
      </c>
      <c r="D157" s="555"/>
      <c r="E157" s="555"/>
    </row>
    <row r="158" spans="1:5" x14ac:dyDescent="0.25">
      <c r="A158" s="555" t="s">
        <v>666</v>
      </c>
      <c r="B158" t="s">
        <v>667</v>
      </c>
      <c r="D158" s="555"/>
      <c r="E158" s="555"/>
    </row>
    <row r="159" spans="1:5" x14ac:dyDescent="0.25">
      <c r="A159" s="555" t="s">
        <v>668</v>
      </c>
      <c r="B159" t="s">
        <v>669</v>
      </c>
      <c r="D159" s="555"/>
      <c r="E159" s="555"/>
    </row>
    <row r="160" spans="1:5" x14ac:dyDescent="0.25">
      <c r="A160" s="555" t="s">
        <v>670</v>
      </c>
      <c r="B160" t="s">
        <v>671</v>
      </c>
      <c r="D160" s="555"/>
      <c r="E160" s="555"/>
    </row>
    <row r="161" spans="1:5" x14ac:dyDescent="0.25">
      <c r="A161" s="555" t="s">
        <v>672</v>
      </c>
      <c r="B161" t="s">
        <v>673</v>
      </c>
      <c r="D161" s="555"/>
      <c r="E161" s="555"/>
    </row>
    <row r="162" spans="1:5" x14ac:dyDescent="0.25">
      <c r="A162" s="555" t="s">
        <v>674</v>
      </c>
      <c r="B162" t="s">
        <v>675</v>
      </c>
      <c r="D162" s="555"/>
      <c r="E162" s="555"/>
    </row>
    <row r="163" spans="1:5" x14ac:dyDescent="0.25">
      <c r="A163" s="555" t="s">
        <v>676</v>
      </c>
      <c r="B163" t="s">
        <v>677</v>
      </c>
      <c r="D163" s="555"/>
      <c r="E163" s="555"/>
    </row>
    <row r="164" spans="1:5" x14ac:dyDescent="0.25">
      <c r="A164" s="555" t="s">
        <v>678</v>
      </c>
      <c r="B164" t="s">
        <v>679</v>
      </c>
      <c r="E164" s="555"/>
    </row>
    <row r="165" spans="1:5" x14ac:dyDescent="0.25">
      <c r="A165" s="555" t="s">
        <v>680</v>
      </c>
      <c r="B165" t="s">
        <v>681</v>
      </c>
      <c r="D165" s="555"/>
      <c r="E165" s="555"/>
    </row>
    <row r="166" spans="1:5" x14ac:dyDescent="0.25">
      <c r="A166" s="555" t="s">
        <v>682</v>
      </c>
      <c r="B166" t="s">
        <v>683</v>
      </c>
      <c r="D166" s="555"/>
      <c r="E166" s="555"/>
    </row>
    <row r="167" spans="1:5" x14ac:dyDescent="0.25">
      <c r="A167" s="555" t="s">
        <v>684</v>
      </c>
      <c r="B167" t="s">
        <v>685</v>
      </c>
      <c r="D167" s="555"/>
      <c r="E167" s="555"/>
    </row>
    <row r="168" spans="1:5" x14ac:dyDescent="0.25">
      <c r="A168" s="555" t="s">
        <v>686</v>
      </c>
      <c r="B168" t="s">
        <v>687</v>
      </c>
      <c r="D168" s="555"/>
      <c r="E168" s="555"/>
    </row>
    <row r="169" spans="1:5" x14ac:dyDescent="0.25">
      <c r="A169" s="555" t="s">
        <v>688</v>
      </c>
      <c r="B169" t="s">
        <v>689</v>
      </c>
      <c r="D169" s="555"/>
      <c r="E169" s="555"/>
    </row>
    <row r="170" spans="1:5" x14ac:dyDescent="0.25">
      <c r="A170" s="555" t="s">
        <v>690</v>
      </c>
      <c r="B170" t="s">
        <v>691</v>
      </c>
      <c r="D170" s="555"/>
      <c r="E170" s="555"/>
    </row>
    <row r="171" spans="1:5" x14ac:dyDescent="0.25">
      <c r="A171" s="555" t="s">
        <v>692</v>
      </c>
      <c r="B171" t="s">
        <v>693</v>
      </c>
      <c r="D171" s="555"/>
      <c r="E171" s="555"/>
    </row>
    <row r="172" spans="1:5" x14ac:dyDescent="0.25">
      <c r="A172" s="555" t="s">
        <v>694</v>
      </c>
      <c r="B172" t="s">
        <v>695</v>
      </c>
      <c r="D172" s="555"/>
      <c r="E172" s="555"/>
    </row>
    <row r="173" spans="1:5" x14ac:dyDescent="0.25">
      <c r="A173" s="555" t="s">
        <v>696</v>
      </c>
      <c r="B173" t="s">
        <v>697</v>
      </c>
      <c r="D173" s="555"/>
      <c r="E173" s="555"/>
    </row>
    <row r="174" spans="1:5" x14ac:dyDescent="0.25">
      <c r="A174" s="555" t="s">
        <v>698</v>
      </c>
      <c r="B174" t="s">
        <v>699</v>
      </c>
      <c r="D174" s="555"/>
      <c r="E174" s="555"/>
    </row>
    <row r="175" spans="1:5" x14ac:dyDescent="0.25">
      <c r="A175" s="555" t="s">
        <v>700</v>
      </c>
      <c r="B175" t="s">
        <v>701</v>
      </c>
      <c r="D175" s="555"/>
      <c r="E175" s="555"/>
    </row>
    <row r="176" spans="1:5" x14ac:dyDescent="0.25">
      <c r="A176" s="555" t="s">
        <v>702</v>
      </c>
      <c r="B176" t="s">
        <v>703</v>
      </c>
      <c r="D176" s="555"/>
      <c r="E176" s="555"/>
    </row>
    <row r="177" spans="1:5" x14ac:dyDescent="0.25">
      <c r="A177" s="555" t="s">
        <v>704</v>
      </c>
      <c r="B177" t="s">
        <v>705</v>
      </c>
      <c r="D177" s="555"/>
      <c r="E177" s="555"/>
    </row>
    <row r="178" spans="1:5" x14ac:dyDescent="0.25">
      <c r="A178" s="555" t="s">
        <v>706</v>
      </c>
      <c r="B178" t="s">
        <v>707</v>
      </c>
      <c r="D178" s="555"/>
      <c r="E178" s="555"/>
    </row>
    <row r="179" spans="1:5" x14ac:dyDescent="0.25">
      <c r="A179" s="555" t="s">
        <v>708</v>
      </c>
      <c r="B179" t="s">
        <v>709</v>
      </c>
      <c r="D179" s="555"/>
      <c r="E179" s="555"/>
    </row>
    <row r="180" spans="1:5" x14ac:dyDescent="0.25">
      <c r="A180" s="555" t="s">
        <v>710</v>
      </c>
      <c r="B180" t="s">
        <v>711</v>
      </c>
      <c r="E180" s="555"/>
    </row>
    <row r="181" spans="1:5" x14ac:dyDescent="0.25">
      <c r="A181" s="555" t="s">
        <v>712</v>
      </c>
      <c r="B181" t="s">
        <v>713</v>
      </c>
      <c r="C181" s="555"/>
      <c r="D181" s="555"/>
      <c r="E181" s="555"/>
    </row>
    <row r="182" spans="1:5" x14ac:dyDescent="0.25">
      <c r="A182" s="555" t="s">
        <v>714</v>
      </c>
      <c r="B182" t="s">
        <v>715</v>
      </c>
      <c r="D182" s="555"/>
      <c r="E182" s="555"/>
    </row>
    <row r="183" spans="1:5" x14ac:dyDescent="0.25">
      <c r="A183" s="555" t="s">
        <v>716</v>
      </c>
      <c r="B183" t="s">
        <v>717</v>
      </c>
      <c r="D183" s="555"/>
      <c r="E183" s="555"/>
    </row>
    <row r="184" spans="1:5" x14ac:dyDescent="0.25">
      <c r="A184" s="555" t="s">
        <v>718</v>
      </c>
      <c r="B184" t="s">
        <v>719</v>
      </c>
      <c r="D184" s="555"/>
      <c r="E184" s="555"/>
    </row>
    <row r="185" spans="1:5" x14ac:dyDescent="0.25">
      <c r="A185" s="555" t="s">
        <v>720</v>
      </c>
      <c r="B185" t="s">
        <v>721</v>
      </c>
    </row>
    <row r="186" spans="1:5" x14ac:dyDescent="0.25">
      <c r="A186" s="555" t="s">
        <v>722</v>
      </c>
      <c r="B186" t="s">
        <v>723</v>
      </c>
      <c r="D186" s="555"/>
      <c r="E186" s="555"/>
    </row>
    <row r="187" spans="1:5" x14ac:dyDescent="0.25">
      <c r="A187" s="555" t="s">
        <v>724</v>
      </c>
      <c r="B187" t="s">
        <v>725</v>
      </c>
      <c r="D187" s="555"/>
      <c r="E187" s="555"/>
    </row>
    <row r="188" spans="1:5" x14ac:dyDescent="0.25">
      <c r="A188" s="555" t="s">
        <v>726</v>
      </c>
      <c r="B188" t="s">
        <v>727</v>
      </c>
      <c r="E188" s="555"/>
    </row>
    <row r="189" spans="1:5" x14ac:dyDescent="0.25">
      <c r="A189" s="555" t="s">
        <v>728</v>
      </c>
      <c r="B189" t="s">
        <v>729</v>
      </c>
      <c r="D189" s="555"/>
      <c r="E189" s="555"/>
    </row>
    <row r="190" spans="1:5" x14ac:dyDescent="0.25">
      <c r="A190" s="555" t="s">
        <v>730</v>
      </c>
      <c r="B190" t="s">
        <v>731</v>
      </c>
      <c r="D190" s="555"/>
      <c r="E190" s="555"/>
    </row>
    <row r="191" spans="1:5" x14ac:dyDescent="0.25">
      <c r="A191" s="555" t="s">
        <v>732</v>
      </c>
      <c r="B191" t="s">
        <v>733</v>
      </c>
      <c r="D191" s="555"/>
      <c r="E191" s="555"/>
    </row>
    <row r="192" spans="1:5" x14ac:dyDescent="0.25">
      <c r="A192" s="555" t="s">
        <v>734</v>
      </c>
      <c r="B192" t="s">
        <v>735</v>
      </c>
      <c r="E192" s="555"/>
    </row>
    <row r="193" spans="1:5" x14ac:dyDescent="0.25">
      <c r="A193" s="555" t="s">
        <v>736</v>
      </c>
      <c r="B193" t="s">
        <v>737</v>
      </c>
      <c r="D193" s="555"/>
      <c r="E193" s="555"/>
    </row>
    <row r="194" spans="1:5" x14ac:dyDescent="0.25">
      <c r="A194" s="555" t="s">
        <v>738</v>
      </c>
      <c r="B194" t="s">
        <v>739</v>
      </c>
      <c r="D194" s="555"/>
      <c r="E194" s="555"/>
    </row>
    <row r="195" spans="1:5" x14ac:dyDescent="0.25">
      <c r="A195" s="555" t="s">
        <v>740</v>
      </c>
      <c r="B195" t="s">
        <v>741</v>
      </c>
      <c r="D195" s="555"/>
      <c r="E195" s="555"/>
    </row>
    <row r="196" spans="1:5" x14ac:dyDescent="0.25">
      <c r="A196" s="555" t="s">
        <v>742</v>
      </c>
      <c r="B196" t="s">
        <v>743</v>
      </c>
      <c r="D196" s="555"/>
      <c r="E196" s="555"/>
    </row>
    <row r="197" spans="1:5" x14ac:dyDescent="0.25">
      <c r="A197" s="555" t="s">
        <v>744</v>
      </c>
      <c r="B197" t="s">
        <v>745</v>
      </c>
    </row>
    <row r="198" spans="1:5" x14ac:dyDescent="0.25">
      <c r="A198" s="555" t="s">
        <v>746</v>
      </c>
      <c r="B198" t="s">
        <v>747</v>
      </c>
      <c r="D198" s="555"/>
      <c r="E198" s="555"/>
    </row>
    <row r="199" spans="1:5" x14ac:dyDescent="0.25">
      <c r="A199" s="555" t="s">
        <v>748</v>
      </c>
      <c r="B199" t="s">
        <v>749</v>
      </c>
      <c r="D199" s="555"/>
      <c r="E199" s="555"/>
    </row>
    <row r="200" spans="1:5" x14ac:dyDescent="0.25">
      <c r="A200" s="555" t="s">
        <v>750</v>
      </c>
      <c r="B200" t="s">
        <v>751</v>
      </c>
      <c r="D200" s="555"/>
      <c r="E200" s="555"/>
    </row>
    <row r="201" spans="1:5" x14ac:dyDescent="0.25">
      <c r="A201" s="555" t="s">
        <v>752</v>
      </c>
      <c r="B201" t="s">
        <v>753</v>
      </c>
      <c r="E201" s="555"/>
    </row>
    <row r="202" spans="1:5" x14ac:dyDescent="0.25">
      <c r="A202" s="555" t="s">
        <v>754</v>
      </c>
      <c r="B202" t="s">
        <v>755</v>
      </c>
      <c r="D202" s="555"/>
      <c r="E202" s="555"/>
    </row>
    <row r="203" spans="1:5" x14ac:dyDescent="0.25">
      <c r="A203" s="555" t="s">
        <v>756</v>
      </c>
      <c r="B203" t="s">
        <v>757</v>
      </c>
      <c r="D203" s="555"/>
      <c r="E203" s="555"/>
    </row>
    <row r="204" spans="1:5" x14ac:dyDescent="0.25">
      <c r="A204" s="555" t="s">
        <v>758</v>
      </c>
      <c r="B204" t="s">
        <v>759</v>
      </c>
    </row>
    <row r="205" spans="1:5" x14ac:dyDescent="0.25">
      <c r="A205" s="555" t="s">
        <v>760</v>
      </c>
      <c r="B205" t="s">
        <v>761</v>
      </c>
      <c r="E205" s="555"/>
    </row>
    <row r="206" spans="1:5" x14ac:dyDescent="0.25">
      <c r="A206" s="555" t="s">
        <v>762</v>
      </c>
      <c r="B206" t="s">
        <v>763</v>
      </c>
      <c r="D206" s="555"/>
      <c r="E206" s="555"/>
    </row>
    <row r="207" spans="1:5" x14ac:dyDescent="0.25">
      <c r="A207" s="555" t="s">
        <v>764</v>
      </c>
      <c r="B207" t="s">
        <v>765</v>
      </c>
      <c r="D207" s="555"/>
      <c r="E207" s="555"/>
    </row>
    <row r="208" spans="1:5" x14ac:dyDescent="0.25">
      <c r="A208" s="555" t="s">
        <v>766</v>
      </c>
      <c r="B208" t="s">
        <v>767</v>
      </c>
      <c r="D208" s="555"/>
      <c r="E208" s="555"/>
    </row>
    <row r="209" spans="1:5" x14ac:dyDescent="0.25">
      <c r="A209" s="555" t="s">
        <v>768</v>
      </c>
      <c r="B209" t="s">
        <v>769</v>
      </c>
      <c r="D209" s="555"/>
      <c r="E209" s="555"/>
    </row>
    <row r="210" spans="1:5" x14ac:dyDescent="0.25">
      <c r="A210" s="555" t="s">
        <v>770</v>
      </c>
      <c r="B210" t="s">
        <v>771</v>
      </c>
      <c r="D210" s="555"/>
      <c r="E210" s="555"/>
    </row>
    <row r="211" spans="1:5" x14ac:dyDescent="0.25">
      <c r="A211" s="555" t="s">
        <v>772</v>
      </c>
      <c r="B211" t="s">
        <v>773</v>
      </c>
      <c r="D211" s="555"/>
      <c r="E211" s="555"/>
    </row>
    <row r="212" spans="1:5" x14ac:dyDescent="0.25">
      <c r="A212" s="555" t="s">
        <v>774</v>
      </c>
      <c r="B212" t="s">
        <v>775</v>
      </c>
      <c r="D212" s="555"/>
      <c r="E212" s="555"/>
    </row>
    <row r="213" spans="1:5" x14ac:dyDescent="0.25">
      <c r="A213" s="555" t="s">
        <v>776</v>
      </c>
      <c r="B213" t="s">
        <v>777</v>
      </c>
      <c r="D213" s="555"/>
      <c r="E213" s="555"/>
    </row>
    <row r="214" spans="1:5" x14ac:dyDescent="0.25">
      <c r="A214" s="555" t="s">
        <v>778</v>
      </c>
      <c r="B214" t="s">
        <v>779</v>
      </c>
      <c r="D214" s="555"/>
      <c r="E214" s="555"/>
    </row>
    <row r="215" spans="1:5" x14ac:dyDescent="0.25">
      <c r="A215" s="555" t="s">
        <v>780</v>
      </c>
      <c r="B215" t="s">
        <v>781</v>
      </c>
      <c r="E215" s="555"/>
    </row>
    <row r="216" spans="1:5" x14ac:dyDescent="0.25">
      <c r="A216" s="555" t="s">
        <v>782</v>
      </c>
      <c r="B216" t="s">
        <v>783</v>
      </c>
      <c r="E216" s="555"/>
    </row>
    <row r="217" spans="1:5" x14ac:dyDescent="0.25">
      <c r="A217" s="555" t="s">
        <v>784</v>
      </c>
      <c r="B217" t="s">
        <v>785</v>
      </c>
      <c r="D217" s="555"/>
      <c r="E217" s="555"/>
    </row>
    <row r="218" spans="1:5" x14ac:dyDescent="0.25">
      <c r="A218" s="555" t="s">
        <v>786</v>
      </c>
      <c r="B218" t="s">
        <v>787</v>
      </c>
      <c r="D218" s="555"/>
      <c r="E218" s="555"/>
    </row>
    <row r="219" spans="1:5" x14ac:dyDescent="0.25">
      <c r="A219" s="555" t="s">
        <v>788</v>
      </c>
      <c r="B219" t="s">
        <v>789</v>
      </c>
      <c r="D219" s="555"/>
      <c r="E219" s="555"/>
    </row>
    <row r="220" spans="1:5" x14ac:dyDescent="0.25">
      <c r="A220" s="555" t="s">
        <v>790</v>
      </c>
      <c r="B220" t="s">
        <v>791</v>
      </c>
    </row>
    <row r="221" spans="1:5" x14ac:dyDescent="0.25">
      <c r="A221" s="555" t="s">
        <v>792</v>
      </c>
      <c r="B221" t="s">
        <v>793</v>
      </c>
    </row>
    <row r="222" spans="1:5" x14ac:dyDescent="0.25">
      <c r="A222" s="555" t="s">
        <v>794</v>
      </c>
      <c r="B222" t="s">
        <v>795</v>
      </c>
    </row>
    <row r="223" spans="1:5" x14ac:dyDescent="0.25">
      <c r="A223" s="555" t="s">
        <v>796</v>
      </c>
      <c r="B223" t="s">
        <v>797</v>
      </c>
    </row>
    <row r="224" spans="1:5" x14ac:dyDescent="0.25">
      <c r="A224" s="555" t="s">
        <v>798</v>
      </c>
      <c r="B224" t="s">
        <v>799</v>
      </c>
    </row>
    <row r="225" spans="1:2" x14ac:dyDescent="0.25">
      <c r="A225" s="555" t="s">
        <v>800</v>
      </c>
      <c r="B225" t="s">
        <v>801</v>
      </c>
    </row>
    <row r="226" spans="1:2" x14ac:dyDescent="0.25">
      <c r="A226" s="555" t="s">
        <v>802</v>
      </c>
      <c r="B226" t="s">
        <v>803</v>
      </c>
    </row>
    <row r="227" spans="1:2" x14ac:dyDescent="0.25">
      <c r="A227" s="555" t="s">
        <v>804</v>
      </c>
      <c r="B227" t="s">
        <v>805</v>
      </c>
    </row>
    <row r="228" spans="1:2" x14ac:dyDescent="0.25">
      <c r="A228" s="555" t="s">
        <v>806</v>
      </c>
      <c r="B228" t="s">
        <v>807</v>
      </c>
    </row>
    <row r="229" spans="1:2" x14ac:dyDescent="0.25">
      <c r="A229" s="555" t="s">
        <v>808</v>
      </c>
      <c r="B229" t="s">
        <v>809</v>
      </c>
    </row>
    <row r="230" spans="1:2" x14ac:dyDescent="0.25">
      <c r="A230" s="555" t="s">
        <v>810</v>
      </c>
      <c r="B230" t="s">
        <v>811</v>
      </c>
    </row>
    <row r="231" spans="1:2" x14ac:dyDescent="0.25">
      <c r="A231" s="555" t="s">
        <v>812</v>
      </c>
      <c r="B231" t="s">
        <v>813</v>
      </c>
    </row>
    <row r="232" spans="1:2" x14ac:dyDescent="0.25">
      <c r="A232" s="555" t="s">
        <v>814</v>
      </c>
      <c r="B232" t="s">
        <v>815</v>
      </c>
    </row>
    <row r="233" spans="1:2" x14ac:dyDescent="0.25">
      <c r="A233" s="555" t="s">
        <v>816</v>
      </c>
      <c r="B233" t="s">
        <v>817</v>
      </c>
    </row>
    <row r="234" spans="1:2" x14ac:dyDescent="0.25">
      <c r="A234" s="555" t="s">
        <v>818</v>
      </c>
      <c r="B234" t="s">
        <v>819</v>
      </c>
    </row>
    <row r="235" spans="1:2" x14ac:dyDescent="0.25">
      <c r="A235" s="555" t="s">
        <v>820</v>
      </c>
      <c r="B235" t="s">
        <v>821</v>
      </c>
    </row>
    <row r="236" spans="1:2" x14ac:dyDescent="0.25">
      <c r="A236" s="555" t="s">
        <v>822</v>
      </c>
      <c r="B236" t="s">
        <v>823</v>
      </c>
    </row>
    <row r="237" spans="1:2" x14ac:dyDescent="0.25">
      <c r="A237" s="555" t="s">
        <v>824</v>
      </c>
      <c r="B237" t="s">
        <v>825</v>
      </c>
    </row>
    <row r="238" spans="1:2" x14ac:dyDescent="0.25">
      <c r="A238" s="555" t="s">
        <v>826</v>
      </c>
      <c r="B238" t="s">
        <v>827</v>
      </c>
    </row>
    <row r="239" spans="1:2" x14ac:dyDescent="0.25">
      <c r="A239" s="555" t="s">
        <v>828</v>
      </c>
      <c r="B239" t="s">
        <v>829</v>
      </c>
    </row>
    <row r="240" spans="1:2" x14ac:dyDescent="0.25">
      <c r="A240" s="555" t="s">
        <v>830</v>
      </c>
      <c r="B240" t="s">
        <v>831</v>
      </c>
    </row>
    <row r="241" spans="1:2" x14ac:dyDescent="0.25">
      <c r="A241" s="555" t="s">
        <v>832</v>
      </c>
      <c r="B241" t="s">
        <v>833</v>
      </c>
    </row>
    <row r="242" spans="1:2" x14ac:dyDescent="0.25">
      <c r="A242" s="555" t="s">
        <v>834</v>
      </c>
      <c r="B242" t="s">
        <v>835</v>
      </c>
    </row>
    <row r="243" spans="1:2" x14ac:dyDescent="0.25">
      <c r="A243" s="555" t="s">
        <v>836</v>
      </c>
      <c r="B243" t="s">
        <v>837</v>
      </c>
    </row>
    <row r="244" spans="1:2" x14ac:dyDescent="0.25">
      <c r="A244" s="555" t="s">
        <v>838</v>
      </c>
      <c r="B244" t="s">
        <v>839</v>
      </c>
    </row>
    <row r="245" spans="1:2" x14ac:dyDescent="0.25">
      <c r="A245" s="555" t="s">
        <v>840</v>
      </c>
      <c r="B245" t="s">
        <v>841</v>
      </c>
    </row>
    <row r="246" spans="1:2" x14ac:dyDescent="0.25">
      <c r="A246" s="555" t="s">
        <v>842</v>
      </c>
      <c r="B246" t="s">
        <v>843</v>
      </c>
    </row>
    <row r="247" spans="1:2" x14ac:dyDescent="0.25">
      <c r="A247" s="555" t="s">
        <v>844</v>
      </c>
      <c r="B247" t="s">
        <v>845</v>
      </c>
    </row>
    <row r="248" spans="1:2" x14ac:dyDescent="0.25">
      <c r="A248" s="555" t="s">
        <v>846</v>
      </c>
      <c r="B248" t="s">
        <v>847</v>
      </c>
    </row>
    <row r="249" spans="1:2" x14ac:dyDescent="0.25">
      <c r="A249" s="555" t="s">
        <v>848</v>
      </c>
      <c r="B249" t="s">
        <v>849</v>
      </c>
    </row>
    <row r="250" spans="1:2" x14ac:dyDescent="0.25">
      <c r="A250" s="555" t="s">
        <v>850</v>
      </c>
      <c r="B250" t="s">
        <v>851</v>
      </c>
    </row>
    <row r="251" spans="1:2" x14ac:dyDescent="0.25">
      <c r="A251" s="555" t="s">
        <v>852</v>
      </c>
      <c r="B251" t="s">
        <v>853</v>
      </c>
    </row>
    <row r="252" spans="1:2" x14ac:dyDescent="0.25">
      <c r="A252" s="555" t="s">
        <v>854</v>
      </c>
      <c r="B252" t="s">
        <v>855</v>
      </c>
    </row>
    <row r="253" spans="1:2" x14ac:dyDescent="0.25">
      <c r="A253" s="555" t="s">
        <v>856</v>
      </c>
      <c r="B253" t="s">
        <v>857</v>
      </c>
    </row>
    <row r="254" spans="1:2" x14ac:dyDescent="0.25">
      <c r="A254" s="555" t="s">
        <v>858</v>
      </c>
      <c r="B254" t="s">
        <v>859</v>
      </c>
    </row>
    <row r="255" spans="1:2" x14ac:dyDescent="0.25">
      <c r="A255" s="555" t="s">
        <v>860</v>
      </c>
      <c r="B255" t="s">
        <v>861</v>
      </c>
    </row>
    <row r="256" spans="1:2" x14ac:dyDescent="0.25">
      <c r="A256" s="555" t="s">
        <v>862</v>
      </c>
      <c r="B256" t="s">
        <v>863</v>
      </c>
    </row>
    <row r="257" spans="1:6" x14ac:dyDescent="0.25">
      <c r="A257" s="555" t="s">
        <v>864</v>
      </c>
      <c r="B257" t="s">
        <v>865</v>
      </c>
    </row>
    <row r="258" spans="1:6" x14ac:dyDescent="0.25">
      <c r="A258" s="555" t="s">
        <v>866</v>
      </c>
      <c r="B258" t="s">
        <v>867</v>
      </c>
    </row>
    <row r="259" spans="1:6" x14ac:dyDescent="0.25">
      <c r="A259" s="555" t="s">
        <v>868</v>
      </c>
      <c r="B259" t="s">
        <v>869</v>
      </c>
      <c r="E259" s="555"/>
    </row>
    <row r="260" spans="1:6" x14ac:dyDescent="0.25">
      <c r="A260" s="555" t="s">
        <v>870</v>
      </c>
      <c r="B260" t="s">
        <v>871</v>
      </c>
      <c r="D260" s="555"/>
      <c r="E260" s="555"/>
      <c r="F260" s="555"/>
    </row>
    <row r="261" spans="1:6" x14ac:dyDescent="0.25">
      <c r="A261" s="555" t="s">
        <v>872</v>
      </c>
      <c r="B261" t="s">
        <v>873</v>
      </c>
      <c r="D261" s="555"/>
      <c r="E261" s="555"/>
    </row>
    <row r="262" spans="1:6" x14ac:dyDescent="0.25">
      <c r="A262" s="555" t="s">
        <v>874</v>
      </c>
      <c r="B262" t="s">
        <v>875</v>
      </c>
      <c r="D262" s="555"/>
      <c r="E262" s="555"/>
    </row>
    <row r="263" spans="1:6" x14ac:dyDescent="0.25">
      <c r="A263" s="555" t="s">
        <v>876</v>
      </c>
      <c r="B263" t="s">
        <v>877</v>
      </c>
      <c r="D263" s="555"/>
      <c r="E263" s="555"/>
    </row>
    <row r="264" spans="1:6" x14ac:dyDescent="0.25">
      <c r="A264" s="555" t="s">
        <v>878</v>
      </c>
      <c r="B264" t="s">
        <v>879</v>
      </c>
      <c r="D264" s="555"/>
      <c r="E264" s="555"/>
    </row>
    <row r="265" spans="1:6" x14ac:dyDescent="0.25">
      <c r="A265" s="555" t="s">
        <v>880</v>
      </c>
      <c r="B265" t="s">
        <v>881</v>
      </c>
      <c r="D265" s="555"/>
      <c r="E265" s="555"/>
    </row>
    <row r="266" spans="1:6" x14ac:dyDescent="0.25">
      <c r="A266" s="555" t="s">
        <v>882</v>
      </c>
      <c r="B266" t="s">
        <v>883</v>
      </c>
      <c r="D266" s="555"/>
      <c r="E266" s="555"/>
    </row>
    <row r="267" spans="1:6" x14ac:dyDescent="0.25">
      <c r="A267" s="555" t="s">
        <v>884</v>
      </c>
      <c r="B267" t="s">
        <v>885</v>
      </c>
      <c r="D267" s="555"/>
      <c r="E267" s="555"/>
    </row>
    <row r="268" spans="1:6" x14ac:dyDescent="0.25">
      <c r="A268" s="555" t="s">
        <v>886</v>
      </c>
      <c r="B268" t="s">
        <v>887</v>
      </c>
      <c r="D268" s="555"/>
      <c r="E268" s="555"/>
    </row>
    <row r="269" spans="1:6" x14ac:dyDescent="0.25">
      <c r="A269" s="555" t="s">
        <v>888</v>
      </c>
      <c r="B269" t="s">
        <v>889</v>
      </c>
      <c r="D269" s="555"/>
      <c r="E269" s="555"/>
    </row>
    <row r="270" spans="1:6" x14ac:dyDescent="0.25">
      <c r="A270" s="555" t="s">
        <v>890</v>
      </c>
      <c r="B270" t="s">
        <v>891</v>
      </c>
      <c r="C270" s="555"/>
      <c r="D270" s="555"/>
      <c r="E270" s="555"/>
    </row>
    <row r="271" spans="1:6" x14ac:dyDescent="0.25">
      <c r="A271" s="555" t="s">
        <v>892</v>
      </c>
      <c r="B271" t="s">
        <v>893</v>
      </c>
      <c r="D271" s="555"/>
      <c r="E271" s="555"/>
    </row>
    <row r="272" spans="1:6" x14ac:dyDescent="0.25">
      <c r="A272" s="555" t="s">
        <v>894</v>
      </c>
      <c r="B272" t="s">
        <v>895</v>
      </c>
      <c r="D272" s="555"/>
      <c r="E272" s="555"/>
    </row>
    <row r="273" spans="1:5" x14ac:dyDescent="0.25">
      <c r="A273" s="555" t="s">
        <v>896</v>
      </c>
      <c r="B273" t="s">
        <v>897</v>
      </c>
      <c r="D273" s="555"/>
      <c r="E273" s="555"/>
    </row>
    <row r="274" spans="1:5" x14ac:dyDescent="0.25">
      <c r="A274" s="555" t="s">
        <v>898</v>
      </c>
      <c r="B274" t="s">
        <v>899</v>
      </c>
      <c r="D274" s="555"/>
      <c r="E274" s="555"/>
    </row>
    <row r="275" spans="1:5" x14ac:dyDescent="0.25">
      <c r="A275" s="555" t="s">
        <v>900</v>
      </c>
      <c r="B275" t="s">
        <v>901</v>
      </c>
      <c r="D275" s="555"/>
      <c r="E275" s="555"/>
    </row>
    <row r="276" spans="1:5" x14ac:dyDescent="0.25">
      <c r="A276" s="555" t="s">
        <v>902</v>
      </c>
      <c r="B276" t="s">
        <v>903</v>
      </c>
      <c r="D276" s="555"/>
      <c r="E276" s="555"/>
    </row>
    <row r="277" spans="1:5" x14ac:dyDescent="0.25">
      <c r="A277" s="555" t="s">
        <v>904</v>
      </c>
      <c r="B277" t="s">
        <v>905</v>
      </c>
      <c r="D277" s="555"/>
      <c r="E277" s="555"/>
    </row>
    <row r="278" spans="1:5" x14ac:dyDescent="0.25">
      <c r="A278" s="555" t="s">
        <v>906</v>
      </c>
      <c r="B278" t="s">
        <v>907</v>
      </c>
      <c r="D278" s="555"/>
      <c r="E278" s="555"/>
    </row>
    <row r="279" spans="1:5" x14ac:dyDescent="0.25">
      <c r="A279" s="555" t="s">
        <v>908</v>
      </c>
      <c r="B279" t="s">
        <v>909</v>
      </c>
      <c r="D279" s="555"/>
      <c r="E279" s="555"/>
    </row>
    <row r="280" spans="1:5" x14ac:dyDescent="0.25">
      <c r="A280" s="555" t="s">
        <v>910</v>
      </c>
      <c r="B280" t="s">
        <v>911</v>
      </c>
      <c r="D280" s="555"/>
      <c r="E280" s="555"/>
    </row>
    <row r="281" spans="1:5" x14ac:dyDescent="0.25">
      <c r="A281" s="555" t="s">
        <v>912</v>
      </c>
      <c r="B281" t="s">
        <v>913</v>
      </c>
      <c r="D281" s="555"/>
      <c r="E281" s="555"/>
    </row>
    <row r="282" spans="1:5" x14ac:dyDescent="0.25">
      <c r="A282" s="555" t="s">
        <v>914</v>
      </c>
      <c r="B282" t="s">
        <v>915</v>
      </c>
      <c r="D282" s="555"/>
      <c r="E282" s="555"/>
    </row>
    <row r="283" spans="1:5" x14ac:dyDescent="0.25">
      <c r="A283" s="555" t="s">
        <v>916</v>
      </c>
      <c r="B283" t="s">
        <v>917</v>
      </c>
      <c r="D283" s="555"/>
      <c r="E283" s="555"/>
    </row>
    <row r="284" spans="1:5" x14ac:dyDescent="0.25">
      <c r="A284" s="555" t="s">
        <v>918</v>
      </c>
      <c r="B284" t="s">
        <v>919</v>
      </c>
      <c r="E284" s="555"/>
    </row>
    <row r="285" spans="1:5" x14ac:dyDescent="0.25">
      <c r="A285" s="555" t="s">
        <v>920</v>
      </c>
      <c r="B285" t="s">
        <v>921</v>
      </c>
      <c r="D285" s="555"/>
      <c r="E285" s="555"/>
    </row>
    <row r="286" spans="1:5" x14ac:dyDescent="0.25">
      <c r="A286" s="555" t="s">
        <v>922</v>
      </c>
      <c r="B286" t="s">
        <v>923</v>
      </c>
      <c r="D286" s="555"/>
      <c r="E286" s="555"/>
    </row>
    <row r="287" spans="1:5" x14ac:dyDescent="0.25">
      <c r="A287" s="555" t="s">
        <v>924</v>
      </c>
      <c r="B287" t="s">
        <v>925</v>
      </c>
      <c r="D287" s="555"/>
      <c r="E287" s="555"/>
    </row>
    <row r="288" spans="1:5" x14ac:dyDescent="0.25">
      <c r="A288" s="555" t="s">
        <v>926</v>
      </c>
      <c r="B288" t="s">
        <v>927</v>
      </c>
      <c r="D288" s="555"/>
      <c r="E288" s="555"/>
    </row>
    <row r="289" spans="1:5" x14ac:dyDescent="0.25">
      <c r="A289" s="555" t="s">
        <v>928</v>
      </c>
      <c r="B289" t="s">
        <v>929</v>
      </c>
      <c r="D289" s="555"/>
      <c r="E289" s="555"/>
    </row>
    <row r="290" spans="1:5" x14ac:dyDescent="0.25">
      <c r="A290" s="555" t="s">
        <v>930</v>
      </c>
      <c r="B290" t="s">
        <v>931</v>
      </c>
      <c r="D290" s="555"/>
      <c r="E290" s="555"/>
    </row>
    <row r="291" spans="1:5" x14ac:dyDescent="0.25">
      <c r="A291" s="555" t="s">
        <v>932</v>
      </c>
      <c r="B291" t="s">
        <v>933</v>
      </c>
      <c r="D291" s="555"/>
      <c r="E291" s="555"/>
    </row>
    <row r="292" spans="1:5" x14ac:dyDescent="0.25">
      <c r="A292" s="555" t="s">
        <v>934</v>
      </c>
      <c r="B292" t="s">
        <v>935</v>
      </c>
      <c r="D292" s="555"/>
      <c r="E292" s="555"/>
    </row>
    <row r="293" spans="1:5" x14ac:dyDescent="0.25">
      <c r="A293" s="555" t="s">
        <v>936</v>
      </c>
      <c r="B293" t="s">
        <v>937</v>
      </c>
      <c r="D293" s="555"/>
      <c r="E293" s="555"/>
    </row>
    <row r="294" spans="1:5" x14ac:dyDescent="0.25">
      <c r="A294" s="555" t="s">
        <v>938</v>
      </c>
      <c r="B294" t="s">
        <v>939</v>
      </c>
      <c r="D294" s="555"/>
      <c r="E294" s="555"/>
    </row>
    <row r="295" spans="1:5" x14ac:dyDescent="0.25">
      <c r="A295" s="555" t="s">
        <v>940</v>
      </c>
      <c r="B295" t="s">
        <v>941</v>
      </c>
      <c r="D295" s="555"/>
      <c r="E295" s="555"/>
    </row>
    <row r="296" spans="1:5" x14ac:dyDescent="0.25">
      <c r="A296" s="555" t="s">
        <v>942</v>
      </c>
      <c r="B296" t="s">
        <v>943</v>
      </c>
      <c r="D296" s="555"/>
      <c r="E296" s="555"/>
    </row>
    <row r="297" spans="1:5" x14ac:dyDescent="0.25">
      <c r="A297" s="555" t="s">
        <v>944</v>
      </c>
      <c r="B297" t="s">
        <v>945</v>
      </c>
      <c r="D297" s="555"/>
      <c r="E297" s="555"/>
    </row>
    <row r="298" spans="1:5" x14ac:dyDescent="0.25">
      <c r="A298" s="555" t="s">
        <v>946</v>
      </c>
      <c r="B298" t="s">
        <v>947</v>
      </c>
      <c r="D298" s="555"/>
      <c r="E298" s="555"/>
    </row>
    <row r="299" spans="1:5" x14ac:dyDescent="0.25">
      <c r="A299" s="555" t="s">
        <v>948</v>
      </c>
      <c r="B299" t="s">
        <v>949</v>
      </c>
      <c r="D299" s="555"/>
      <c r="E299" s="555"/>
    </row>
    <row r="300" spans="1:5" x14ac:dyDescent="0.25">
      <c r="A300" s="555">
        <v>800</v>
      </c>
      <c r="B300" t="s">
        <v>950</v>
      </c>
      <c r="D300" s="555"/>
      <c r="E300" s="555"/>
    </row>
    <row r="301" spans="1:5" x14ac:dyDescent="0.25">
      <c r="A301" s="555">
        <v>801</v>
      </c>
      <c r="B301" t="s">
        <v>951</v>
      </c>
      <c r="D301" s="555"/>
      <c r="E301" s="555"/>
    </row>
    <row r="302" spans="1:5" x14ac:dyDescent="0.25">
      <c r="A302" s="555">
        <v>808</v>
      </c>
      <c r="B302" t="s">
        <v>952</v>
      </c>
      <c r="C302" s="555"/>
      <c r="D302" s="555"/>
      <c r="E302" s="555"/>
    </row>
    <row r="303" spans="1:5" x14ac:dyDescent="0.25">
      <c r="A303" s="555">
        <v>809</v>
      </c>
      <c r="B303" t="s">
        <v>953</v>
      </c>
      <c r="D303" s="555"/>
      <c r="E303" s="555"/>
    </row>
    <row r="304" spans="1:5" x14ac:dyDescent="0.25">
      <c r="A304" s="555">
        <v>805</v>
      </c>
      <c r="B304" t="s">
        <v>954</v>
      </c>
    </row>
    <row r="305" spans="1:11" x14ac:dyDescent="0.25">
      <c r="A305" s="555">
        <v>806</v>
      </c>
      <c r="B305" t="s">
        <v>955</v>
      </c>
      <c r="D305" s="555"/>
      <c r="E305" s="555"/>
    </row>
    <row r="306" spans="1:11" x14ac:dyDescent="0.25">
      <c r="A306" s="555">
        <v>807</v>
      </c>
      <c r="B306" t="s">
        <v>956</v>
      </c>
      <c r="D306" s="555"/>
      <c r="E306" s="555"/>
    </row>
    <row r="307" spans="1:11" x14ac:dyDescent="0.25">
      <c r="A307" s="555">
        <v>851</v>
      </c>
      <c r="B307" t="s">
        <v>227</v>
      </c>
      <c r="D307" s="555"/>
      <c r="E307" s="555"/>
      <c r="F307" s="555"/>
      <c r="G307" s="555"/>
      <c r="H307" s="555"/>
      <c r="I307" s="555"/>
      <c r="J307" s="555"/>
      <c r="K307" s="555"/>
    </row>
    <row r="308" spans="1:11" x14ac:dyDescent="0.25">
      <c r="A308" s="555">
        <v>855</v>
      </c>
      <c r="B308" t="s">
        <v>228</v>
      </c>
    </row>
    <row r="309" spans="1:11" x14ac:dyDescent="0.25">
      <c r="A309" s="555">
        <v>865</v>
      </c>
      <c r="B309" t="s">
        <v>230</v>
      </c>
      <c r="D309" s="555"/>
      <c r="E309" s="555"/>
    </row>
    <row r="310" spans="1:11" x14ac:dyDescent="0.25">
      <c r="A310" s="555">
        <v>866</v>
      </c>
      <c r="B310" t="s">
        <v>233</v>
      </c>
      <c r="D310" s="555"/>
      <c r="E310" s="555"/>
    </row>
    <row r="311" spans="1:11" x14ac:dyDescent="0.25">
      <c r="A311" s="555">
        <v>97</v>
      </c>
      <c r="B311" t="s">
        <v>531</v>
      </c>
      <c r="E311" s="555"/>
    </row>
    <row r="312" spans="1:11" x14ac:dyDescent="0.25">
      <c r="A312" s="555">
        <v>98</v>
      </c>
      <c r="B312" t="s">
        <v>957</v>
      </c>
      <c r="C312" s="555"/>
      <c r="D312" s="555"/>
      <c r="E312" s="555"/>
    </row>
    <row r="313" spans="1:11" x14ac:dyDescent="0.25">
      <c r="A313" s="553">
        <v>99</v>
      </c>
      <c r="B313" s="554" t="s">
        <v>487</v>
      </c>
    </row>
    <row r="314" spans="1:11" x14ac:dyDescent="0.25">
      <c r="A314" s="555" t="s">
        <v>246</v>
      </c>
      <c r="B314" t="s">
        <v>958</v>
      </c>
      <c r="D314" s="555"/>
      <c r="E314" s="555"/>
      <c r="F314" s="555"/>
      <c r="G314" s="555"/>
      <c r="H314" s="555"/>
      <c r="I314" s="555"/>
      <c r="J314" s="555"/>
      <c r="K314" s="555"/>
    </row>
    <row r="315" spans="1:11" x14ac:dyDescent="0.25">
      <c r="A315" s="555" t="s">
        <v>248</v>
      </c>
      <c r="B315" t="s">
        <v>959</v>
      </c>
      <c r="D315" s="555"/>
      <c r="E315" s="555"/>
      <c r="F315" s="555"/>
      <c r="G315" s="555"/>
      <c r="H315" s="555"/>
      <c r="I315" s="555"/>
      <c r="J315" s="555"/>
      <c r="K315" s="555"/>
    </row>
    <row r="316" spans="1:11" x14ac:dyDescent="0.25">
      <c r="A316" s="555" t="s">
        <v>250</v>
      </c>
      <c r="B316" t="s">
        <v>960</v>
      </c>
      <c r="D316" s="555"/>
      <c r="E316" s="555"/>
      <c r="F316" s="555"/>
      <c r="G316" s="555"/>
      <c r="H316" s="555"/>
      <c r="I316" s="555"/>
      <c r="J316" s="555"/>
      <c r="K316" s="555"/>
    </row>
    <row r="317" spans="1:11" x14ac:dyDescent="0.25">
      <c r="A317" s="555" t="s">
        <v>252</v>
      </c>
      <c r="B317" t="s">
        <v>961</v>
      </c>
      <c r="C317" s="555"/>
      <c r="D317" s="555"/>
      <c r="E317" s="555"/>
      <c r="F317" s="555"/>
      <c r="G317" s="555"/>
      <c r="H317" s="555"/>
      <c r="I317" s="555"/>
      <c r="J317" s="555"/>
      <c r="K317" s="555"/>
    </row>
    <row r="318" spans="1:11" x14ac:dyDescent="0.25">
      <c r="A318" s="555" t="s">
        <v>254</v>
      </c>
      <c r="B318" t="s">
        <v>962</v>
      </c>
      <c r="D318" s="555"/>
      <c r="E318" s="555"/>
      <c r="F318" s="555"/>
      <c r="G318" s="555"/>
      <c r="H318" s="555"/>
      <c r="I318" s="555"/>
      <c r="J318" s="555"/>
      <c r="K318" s="555"/>
    </row>
    <row r="319" spans="1:11" x14ac:dyDescent="0.25">
      <c r="A319" s="555" t="s">
        <v>508</v>
      </c>
      <c r="B319" t="s">
        <v>963</v>
      </c>
      <c r="D319" s="555"/>
      <c r="G319" s="555"/>
      <c r="H319" s="555"/>
      <c r="I319" s="555"/>
      <c r="J319" s="555"/>
      <c r="K319" s="555"/>
    </row>
    <row r="320" spans="1:11" x14ac:dyDescent="0.25">
      <c r="A320" s="555" t="s">
        <v>964</v>
      </c>
      <c r="B320" t="s">
        <v>965</v>
      </c>
      <c r="C320" s="555"/>
      <c r="D320" s="555"/>
      <c r="E320" s="555"/>
      <c r="F320" s="555"/>
      <c r="G320" s="555"/>
      <c r="H320" s="555"/>
      <c r="I320" s="555"/>
      <c r="J320" s="555"/>
      <c r="K320" s="555"/>
    </row>
    <row r="321" spans="1:35" x14ac:dyDescent="0.25">
      <c r="A321" s="555">
        <v>427</v>
      </c>
      <c r="B321" t="s">
        <v>1144</v>
      </c>
      <c r="C321" s="788"/>
      <c r="D321" s="555"/>
      <c r="E321" s="555"/>
      <c r="F321" s="555"/>
      <c r="G321" s="555"/>
      <c r="H321" s="555"/>
      <c r="I321" s="555"/>
      <c r="J321" s="555"/>
      <c r="K321" s="555"/>
    </row>
    <row r="322" spans="1:35" x14ac:dyDescent="0.25">
      <c r="A322" s="555">
        <v>418</v>
      </c>
      <c r="B322" t="s">
        <v>257</v>
      </c>
    </row>
    <row r="323" spans="1:35" x14ac:dyDescent="0.25">
      <c r="A323" s="555">
        <v>419</v>
      </c>
      <c r="B323" t="s">
        <v>258</v>
      </c>
      <c r="J323" s="555"/>
      <c r="L323" s="555"/>
      <c r="M323" s="555"/>
      <c r="AA323" s="788"/>
      <c r="AB323" s="788"/>
      <c r="AC323" s="788"/>
      <c r="AD323" s="788"/>
      <c r="AE323" s="788"/>
      <c r="AF323" s="788"/>
      <c r="AG323" s="788"/>
      <c r="AH323" s="788"/>
      <c r="AI323" s="788"/>
    </row>
    <row r="324" spans="1:35" x14ac:dyDescent="0.25">
      <c r="A324" s="555" t="s">
        <v>260</v>
      </c>
      <c r="B324" t="s">
        <v>966</v>
      </c>
      <c r="E324" s="555"/>
      <c r="F324" s="555"/>
      <c r="G324" s="555"/>
      <c r="H324" s="555"/>
      <c r="I324" s="555"/>
      <c r="K324" s="555"/>
    </row>
    <row r="325" spans="1:35" x14ac:dyDescent="0.25">
      <c r="A325" s="555" t="s">
        <v>262</v>
      </c>
      <c r="B325" t="s">
        <v>967</v>
      </c>
      <c r="E325" s="555"/>
      <c r="F325" s="555"/>
      <c r="G325" s="555"/>
      <c r="H325" s="555"/>
      <c r="I325" s="555"/>
      <c r="K325" s="555"/>
    </row>
    <row r="326" spans="1:35" x14ac:dyDescent="0.25">
      <c r="A326" s="555" t="s">
        <v>264</v>
      </c>
      <c r="B326" t="s">
        <v>968</v>
      </c>
      <c r="K326" s="555"/>
    </row>
    <row r="327" spans="1:35" x14ac:dyDescent="0.25">
      <c r="A327" s="555" t="s">
        <v>266</v>
      </c>
      <c r="B327" t="s">
        <v>969</v>
      </c>
      <c r="E327" s="555"/>
      <c r="F327" s="555"/>
      <c r="G327" s="555"/>
      <c r="H327" s="555"/>
      <c r="I327" s="555"/>
      <c r="K327" s="555"/>
    </row>
    <row r="328" spans="1:35" x14ac:dyDescent="0.25">
      <c r="A328" s="555" t="s">
        <v>268</v>
      </c>
      <c r="B328" t="s">
        <v>970</v>
      </c>
      <c r="C328" s="555"/>
      <c r="D328" s="555"/>
      <c r="E328" s="555"/>
      <c r="F328" s="555"/>
      <c r="G328" s="555"/>
      <c r="H328" s="555"/>
      <c r="I328" s="555"/>
      <c r="J328" s="555"/>
      <c r="K328" s="555"/>
    </row>
    <row r="329" spans="1:35" x14ac:dyDescent="0.25">
      <c r="A329" s="555" t="s">
        <v>269</v>
      </c>
      <c r="B329" t="s">
        <v>971</v>
      </c>
      <c r="D329" s="555"/>
      <c r="E329" s="555"/>
      <c r="F329" s="555"/>
      <c r="G329" s="555"/>
      <c r="H329" s="555"/>
      <c r="I329" s="555"/>
      <c r="J329" s="555"/>
      <c r="K329" s="555"/>
    </row>
    <row r="330" spans="1:35" x14ac:dyDescent="0.25">
      <c r="A330" s="555" t="s">
        <v>270</v>
      </c>
      <c r="B330" t="s">
        <v>972</v>
      </c>
      <c r="D330" s="555"/>
      <c r="E330" s="555"/>
      <c r="F330" s="555"/>
      <c r="G330" s="555"/>
      <c r="H330" s="555"/>
      <c r="I330" s="555"/>
      <c r="J330" s="555"/>
    </row>
    <row r="331" spans="1:35" x14ac:dyDescent="0.25">
      <c r="A331" s="555">
        <v>431</v>
      </c>
      <c r="B331" t="s">
        <v>973</v>
      </c>
      <c r="D331" s="555"/>
      <c r="E331" s="555"/>
      <c r="F331" s="555"/>
      <c r="G331" s="555"/>
      <c r="H331" s="555"/>
      <c r="I331" s="555"/>
      <c r="J331" s="555"/>
      <c r="K331" s="555"/>
    </row>
    <row r="332" spans="1:35" x14ac:dyDescent="0.25">
      <c r="A332" s="555">
        <v>435</v>
      </c>
      <c r="B332" t="s">
        <v>974</v>
      </c>
      <c r="D332" s="555"/>
      <c r="E332" s="555"/>
      <c r="F332" s="555"/>
      <c r="G332" s="555"/>
      <c r="H332" s="555"/>
      <c r="I332" s="555"/>
      <c r="J332" s="555"/>
      <c r="K332" s="555"/>
    </row>
    <row r="333" spans="1:35" x14ac:dyDescent="0.25">
      <c r="A333" s="555">
        <v>436</v>
      </c>
      <c r="B333" t="s">
        <v>975</v>
      </c>
      <c r="D333" s="555"/>
      <c r="E333" s="555"/>
      <c r="F333" s="555"/>
      <c r="G333" s="555"/>
      <c r="H333" s="555"/>
      <c r="I333" s="555"/>
      <c r="J333" s="555"/>
      <c r="K333" s="555"/>
    </row>
    <row r="334" spans="1:35" x14ac:dyDescent="0.25">
      <c r="A334" s="555">
        <v>432</v>
      </c>
      <c r="B334" t="s">
        <v>976</v>
      </c>
      <c r="C334" s="788"/>
      <c r="F334" s="555"/>
      <c r="G334" s="555"/>
      <c r="H334" s="555"/>
      <c r="I334" s="555"/>
      <c r="J334" s="555"/>
      <c r="K334" s="555"/>
    </row>
    <row r="335" spans="1:35" x14ac:dyDescent="0.25">
      <c r="A335" s="555">
        <v>439</v>
      </c>
      <c r="B335" t="s">
        <v>1145</v>
      </c>
      <c r="C335" s="788"/>
      <c r="F335" s="555"/>
      <c r="G335" s="555"/>
      <c r="H335" s="555"/>
      <c r="I335" s="555"/>
      <c r="J335" s="555"/>
      <c r="K335" s="555"/>
    </row>
    <row r="336" spans="1:35" x14ac:dyDescent="0.25">
      <c r="A336" s="555" t="s">
        <v>274</v>
      </c>
      <c r="B336" t="s">
        <v>977</v>
      </c>
      <c r="I336" s="788"/>
      <c r="J336" s="788"/>
      <c r="K336" s="788"/>
      <c r="L336" s="788"/>
      <c r="M336" s="788"/>
      <c r="N336" s="788"/>
      <c r="O336" s="788"/>
      <c r="P336" s="788"/>
      <c r="Q336" s="788"/>
      <c r="R336" s="788"/>
      <c r="S336" s="788"/>
      <c r="T336" s="788"/>
      <c r="U336" s="788"/>
      <c r="V336" s="788"/>
      <c r="W336" s="788"/>
      <c r="X336" s="788"/>
      <c r="Y336" s="788"/>
      <c r="Z336" s="788"/>
      <c r="AA336" s="788"/>
      <c r="AB336" s="788"/>
      <c r="AC336" s="788"/>
      <c r="AD336" s="788"/>
      <c r="AE336" s="788"/>
      <c r="AF336" s="788"/>
      <c r="AG336" s="788"/>
      <c r="AH336" s="788"/>
      <c r="AI336" s="788"/>
    </row>
    <row r="337" spans="1:35" x14ac:dyDescent="0.25">
      <c r="A337" s="555">
        <v>433</v>
      </c>
      <c r="B337" t="s">
        <v>978</v>
      </c>
      <c r="C337" s="555"/>
      <c r="D337" s="555"/>
      <c r="E337" s="555"/>
      <c r="F337" s="555"/>
      <c r="G337" s="555"/>
      <c r="H337" s="555"/>
      <c r="I337" s="555"/>
      <c r="J337" s="555"/>
      <c r="K337" s="555"/>
    </row>
    <row r="338" spans="1:35" x14ac:dyDescent="0.25">
      <c r="A338" s="555" t="s">
        <v>279</v>
      </c>
      <c r="B338" t="s">
        <v>979</v>
      </c>
      <c r="D338" s="555"/>
      <c r="E338" s="555"/>
      <c r="F338" s="555"/>
      <c r="G338" s="555"/>
      <c r="H338" s="555"/>
      <c r="I338" s="555"/>
    </row>
    <row r="339" spans="1:35" x14ac:dyDescent="0.25">
      <c r="A339" s="555" t="s">
        <v>280</v>
      </c>
      <c r="B339" t="s">
        <v>980</v>
      </c>
      <c r="C339" s="552"/>
      <c r="G339" s="555"/>
      <c r="H339" s="555"/>
      <c r="I339" s="555"/>
      <c r="J339" s="555"/>
      <c r="K339" s="555"/>
    </row>
    <row r="340" spans="1:35" x14ac:dyDescent="0.25">
      <c r="A340" s="555" t="s">
        <v>281</v>
      </c>
      <c r="B340" t="s">
        <v>981</v>
      </c>
      <c r="C340" s="552"/>
      <c r="D340" s="555"/>
      <c r="E340" s="555"/>
      <c r="F340" s="555"/>
      <c r="G340" s="555"/>
      <c r="H340" s="555"/>
      <c r="I340" s="555"/>
      <c r="J340" s="555"/>
      <c r="K340" s="555"/>
    </row>
    <row r="341" spans="1:35" x14ac:dyDescent="0.25">
      <c r="A341" s="555" t="s">
        <v>282</v>
      </c>
      <c r="B341" t="s">
        <v>982</v>
      </c>
      <c r="C341" s="552"/>
      <c r="D341" s="555"/>
      <c r="E341" s="555"/>
      <c r="F341" s="555"/>
      <c r="G341" s="555"/>
      <c r="H341" s="555"/>
      <c r="I341" s="555"/>
      <c r="J341" s="555"/>
      <c r="K341" s="555"/>
    </row>
    <row r="342" spans="1:35" x14ac:dyDescent="0.25">
      <c r="A342" s="555" t="s">
        <v>983</v>
      </c>
      <c r="B342" t="s">
        <v>958</v>
      </c>
      <c r="D342" s="555"/>
      <c r="E342" s="555"/>
      <c r="F342" s="555"/>
      <c r="G342" s="555"/>
      <c r="H342" s="555"/>
      <c r="I342" s="555"/>
      <c r="J342" s="555"/>
      <c r="K342" s="555"/>
    </row>
    <row r="343" spans="1:35" x14ac:dyDescent="0.25">
      <c r="A343" s="555" t="s">
        <v>984</v>
      </c>
      <c r="B343" t="s">
        <v>959</v>
      </c>
      <c r="D343" s="555"/>
      <c r="E343" s="555"/>
      <c r="F343" s="555"/>
      <c r="G343" s="555"/>
      <c r="H343" s="555"/>
      <c r="I343" s="555"/>
    </row>
    <row r="344" spans="1:35" x14ac:dyDescent="0.25">
      <c r="A344" s="555" t="s">
        <v>985</v>
      </c>
      <c r="B344" t="s">
        <v>960</v>
      </c>
      <c r="D344" s="555"/>
      <c r="E344" s="555"/>
      <c r="F344" s="555"/>
      <c r="G344" s="555"/>
      <c r="H344" s="555"/>
      <c r="I344" s="555"/>
    </row>
    <row r="345" spans="1:35" x14ac:dyDescent="0.25">
      <c r="A345" s="555" t="s">
        <v>986</v>
      </c>
      <c r="B345" t="s">
        <v>961</v>
      </c>
      <c r="D345" s="555"/>
      <c r="E345" s="555"/>
      <c r="F345" s="555"/>
      <c r="G345" s="555"/>
      <c r="H345" s="555"/>
      <c r="I345" s="555"/>
      <c r="J345" s="555"/>
      <c r="K345" s="555"/>
    </row>
    <row r="346" spans="1:35" x14ac:dyDescent="0.25">
      <c r="A346" s="555" t="s">
        <v>987</v>
      </c>
      <c r="B346" t="s">
        <v>962</v>
      </c>
      <c r="D346" s="555"/>
      <c r="E346" s="555"/>
      <c r="F346" s="555"/>
      <c r="G346" s="555"/>
      <c r="H346" s="555"/>
      <c r="I346" s="555"/>
      <c r="J346" s="555"/>
      <c r="K346" s="555"/>
    </row>
    <row r="347" spans="1:35" x14ac:dyDescent="0.25">
      <c r="A347" s="555" t="s">
        <v>988</v>
      </c>
      <c r="B347" t="s">
        <v>963</v>
      </c>
      <c r="D347" s="555"/>
      <c r="E347" s="555"/>
      <c r="F347" s="555"/>
      <c r="G347" s="555"/>
      <c r="H347" s="555"/>
      <c r="I347" s="555"/>
    </row>
    <row r="348" spans="1:35" x14ac:dyDescent="0.25">
      <c r="A348" s="555" t="s">
        <v>989</v>
      </c>
      <c r="B348" t="s">
        <v>965</v>
      </c>
      <c r="C348" s="555"/>
      <c r="D348" s="555"/>
      <c r="E348" s="555"/>
      <c r="F348" s="555"/>
      <c r="G348" s="555"/>
      <c r="H348" s="555"/>
      <c r="I348" s="555"/>
      <c r="AA348" s="555"/>
      <c r="AB348" s="555"/>
      <c r="AC348" s="555"/>
    </row>
    <row r="349" spans="1:35" x14ac:dyDescent="0.25">
      <c r="A349" s="555">
        <v>627</v>
      </c>
      <c r="B349" t="s">
        <v>1144</v>
      </c>
      <c r="AA349" s="555"/>
      <c r="AB349" s="555"/>
      <c r="AC349" s="555"/>
    </row>
    <row r="350" spans="1:35" x14ac:dyDescent="0.25">
      <c r="A350">
        <v>618</v>
      </c>
      <c r="B350" t="s">
        <v>257</v>
      </c>
      <c r="AD350" s="788"/>
    </row>
    <row r="351" spans="1:35" x14ac:dyDescent="0.25">
      <c r="A351">
        <v>619</v>
      </c>
      <c r="B351" t="s">
        <v>258</v>
      </c>
      <c r="J351" s="555"/>
      <c r="K351" s="555"/>
      <c r="AA351" s="788"/>
      <c r="AB351" s="788"/>
      <c r="AC351" s="788"/>
      <c r="AD351" s="788"/>
      <c r="AE351" s="788"/>
      <c r="AF351" s="788"/>
      <c r="AG351" s="788"/>
      <c r="AH351" s="788"/>
      <c r="AI351" s="788"/>
    </row>
    <row r="352" spans="1:35" x14ac:dyDescent="0.25">
      <c r="A352" s="555" t="s">
        <v>990</v>
      </c>
      <c r="B352" t="s">
        <v>966</v>
      </c>
      <c r="C352" s="788"/>
    </row>
    <row r="353" spans="1:35" x14ac:dyDescent="0.25">
      <c r="A353" s="555" t="s">
        <v>991</v>
      </c>
      <c r="B353" t="s">
        <v>967</v>
      </c>
      <c r="G353" s="788"/>
      <c r="H353" s="788"/>
      <c r="I353" s="788"/>
      <c r="J353" s="788"/>
      <c r="K353" s="788"/>
      <c r="L353" s="788"/>
      <c r="M353" s="788"/>
      <c r="N353" s="788"/>
      <c r="O353" s="788"/>
      <c r="P353" s="788"/>
      <c r="Q353" s="788"/>
      <c r="R353" s="788"/>
      <c r="S353" s="788"/>
      <c r="T353" s="788"/>
      <c r="U353" s="788"/>
      <c r="V353" s="788"/>
      <c r="W353" s="788"/>
      <c r="X353" s="788"/>
      <c r="Y353" s="788"/>
      <c r="Z353" s="788"/>
      <c r="AA353" s="788"/>
    </row>
    <row r="354" spans="1:35" x14ac:dyDescent="0.25">
      <c r="A354" s="555" t="s">
        <v>992</v>
      </c>
      <c r="B354" t="s">
        <v>968</v>
      </c>
      <c r="C354" s="788"/>
      <c r="D354" s="788"/>
      <c r="E354" s="788"/>
      <c r="F354" s="788"/>
      <c r="G354" s="788"/>
      <c r="H354" s="788"/>
      <c r="I354" s="788"/>
      <c r="J354" s="788"/>
      <c r="K354" s="788"/>
      <c r="L354" s="788"/>
      <c r="M354" s="788"/>
      <c r="N354" s="788"/>
      <c r="O354" s="788"/>
      <c r="P354" s="788"/>
      <c r="Q354" s="788"/>
      <c r="R354" s="788"/>
      <c r="S354" s="788"/>
      <c r="T354" s="788"/>
      <c r="U354" s="788"/>
      <c r="V354" s="788"/>
      <c r="W354" s="788"/>
      <c r="X354" s="788"/>
      <c r="Y354" s="788"/>
      <c r="Z354" s="788"/>
      <c r="AA354" s="788"/>
    </row>
    <row r="355" spans="1:35" x14ac:dyDescent="0.25">
      <c r="A355" s="555" t="s">
        <v>993</v>
      </c>
      <c r="B355" t="s">
        <v>994</v>
      </c>
      <c r="C355" s="788"/>
    </row>
    <row r="356" spans="1:35" x14ac:dyDescent="0.25">
      <c r="A356" s="555" t="s">
        <v>995</v>
      </c>
      <c r="B356" t="s">
        <v>970</v>
      </c>
      <c r="C356" s="788"/>
      <c r="D356" s="555"/>
      <c r="E356" s="555"/>
      <c r="F356" s="555"/>
      <c r="G356" s="555"/>
      <c r="H356" s="555"/>
      <c r="I356" s="555"/>
      <c r="J356" s="555"/>
      <c r="K356" s="555"/>
    </row>
    <row r="357" spans="1:35" x14ac:dyDescent="0.25">
      <c r="A357" s="555" t="s">
        <v>996</v>
      </c>
      <c r="B357" t="s">
        <v>971</v>
      </c>
      <c r="D357" s="555"/>
      <c r="E357" s="555"/>
      <c r="F357" s="555"/>
      <c r="G357" s="555"/>
      <c r="H357" s="555"/>
      <c r="I357" s="555"/>
      <c r="J357" s="555"/>
      <c r="K357" s="555"/>
    </row>
    <row r="358" spans="1:35" x14ac:dyDescent="0.25">
      <c r="A358" s="555" t="s">
        <v>997</v>
      </c>
      <c r="B358" t="s">
        <v>972</v>
      </c>
      <c r="D358" s="555"/>
      <c r="E358" s="555"/>
      <c r="F358" s="555"/>
      <c r="G358" s="555"/>
      <c r="H358" s="555"/>
      <c r="I358" s="555"/>
      <c r="J358" s="555"/>
      <c r="K358" s="555"/>
    </row>
    <row r="359" spans="1:35" x14ac:dyDescent="0.25">
      <c r="A359" s="555">
        <v>631</v>
      </c>
      <c r="B359" t="s">
        <v>973</v>
      </c>
      <c r="D359" s="555"/>
      <c r="E359" s="555"/>
      <c r="F359" s="555"/>
      <c r="G359" s="555"/>
      <c r="H359" s="555"/>
      <c r="I359" s="555"/>
      <c r="J359" s="555"/>
      <c r="K359" s="555"/>
    </row>
    <row r="360" spans="1:35" x14ac:dyDescent="0.25">
      <c r="A360" s="555">
        <v>635</v>
      </c>
      <c r="B360" t="s">
        <v>974</v>
      </c>
      <c r="D360" s="555"/>
      <c r="E360" s="555"/>
      <c r="F360" s="555"/>
      <c r="G360" s="555"/>
      <c r="H360" s="555"/>
      <c r="I360" s="555"/>
      <c r="J360" s="555"/>
      <c r="K360" s="555"/>
    </row>
    <row r="361" spans="1:35" x14ac:dyDescent="0.25">
      <c r="A361" s="555">
        <v>636</v>
      </c>
      <c r="B361" t="s">
        <v>975</v>
      </c>
      <c r="D361" s="555"/>
      <c r="E361" s="555"/>
      <c r="F361" s="555"/>
      <c r="G361" s="555"/>
      <c r="H361" s="555"/>
      <c r="I361" s="555"/>
      <c r="J361" s="555"/>
      <c r="K361" s="555"/>
    </row>
    <row r="362" spans="1:35" x14ac:dyDescent="0.25">
      <c r="A362" s="555">
        <v>632</v>
      </c>
      <c r="B362" t="s">
        <v>976</v>
      </c>
      <c r="C362" s="788"/>
    </row>
    <row r="363" spans="1:35" x14ac:dyDescent="0.25">
      <c r="A363" s="555">
        <v>639</v>
      </c>
      <c r="B363" t="s">
        <v>1145</v>
      </c>
    </row>
    <row r="364" spans="1:35" x14ac:dyDescent="0.25">
      <c r="A364" s="555" t="s">
        <v>272</v>
      </c>
      <c r="B364" t="s">
        <v>998</v>
      </c>
      <c r="C364" s="555"/>
      <c r="D364" s="555"/>
      <c r="E364" s="555"/>
      <c r="F364" s="555"/>
      <c r="G364" s="555"/>
      <c r="H364" s="555"/>
      <c r="I364" s="555"/>
      <c r="J364" s="555"/>
    </row>
    <row r="365" spans="1:35" x14ac:dyDescent="0.25">
      <c r="A365" s="555" t="s">
        <v>999</v>
      </c>
      <c r="B365" t="s">
        <v>977</v>
      </c>
      <c r="J365" s="788"/>
      <c r="K365" s="788"/>
      <c r="L365" s="788"/>
      <c r="M365" s="788"/>
      <c r="N365" s="788"/>
      <c r="O365" s="788"/>
      <c r="P365" s="788"/>
      <c r="Q365" s="788"/>
      <c r="R365" s="788"/>
      <c r="S365" s="788"/>
      <c r="T365" s="788"/>
      <c r="U365" s="788"/>
      <c r="V365" s="788"/>
      <c r="W365" s="788"/>
      <c r="X365" s="788"/>
      <c r="Y365" s="788"/>
      <c r="Z365" s="788"/>
      <c r="AA365" s="788"/>
      <c r="AB365" s="788"/>
      <c r="AC365" s="788"/>
      <c r="AD365" s="788"/>
      <c r="AE365" s="788"/>
      <c r="AF365" s="788"/>
      <c r="AG365" s="788"/>
      <c r="AH365" s="788"/>
      <c r="AI365" s="788"/>
    </row>
    <row r="366" spans="1:35" x14ac:dyDescent="0.25">
      <c r="A366" s="555" t="s">
        <v>276</v>
      </c>
      <c r="B366" t="s">
        <v>1000</v>
      </c>
      <c r="C366" s="555"/>
      <c r="D366" s="790"/>
      <c r="E366" s="555"/>
      <c r="F366" s="555"/>
      <c r="G366" s="555"/>
      <c r="H366" s="555"/>
      <c r="I366" s="555"/>
      <c r="J366" s="555"/>
    </row>
    <row r="367" spans="1:35" x14ac:dyDescent="0.25">
      <c r="A367" s="555">
        <v>633</v>
      </c>
      <c r="B367" t="s">
        <v>978</v>
      </c>
      <c r="C367" s="555"/>
      <c r="D367" s="790"/>
      <c r="E367" s="555"/>
      <c r="F367" s="555"/>
      <c r="G367" s="555"/>
      <c r="H367" s="555"/>
      <c r="I367" s="555"/>
      <c r="J367" s="555"/>
    </row>
    <row r="368" spans="1:35" x14ac:dyDescent="0.25">
      <c r="A368" s="555">
        <v>634</v>
      </c>
      <c r="B368" t="s">
        <v>1001</v>
      </c>
      <c r="C368" s="555"/>
      <c r="D368" s="790"/>
      <c r="E368" s="555"/>
      <c r="F368" s="555"/>
      <c r="G368" s="555"/>
      <c r="H368" s="555"/>
      <c r="I368" s="555"/>
      <c r="J368" s="555"/>
    </row>
    <row r="369" spans="1:27" x14ac:dyDescent="0.25">
      <c r="A369" s="555" t="s">
        <v>1002</v>
      </c>
      <c r="B369" t="s">
        <v>979</v>
      </c>
      <c r="C369" s="552"/>
      <c r="D369" s="555"/>
      <c r="E369" s="555"/>
      <c r="F369" s="555"/>
      <c r="G369" s="555"/>
      <c r="H369" s="555"/>
      <c r="I369" s="555"/>
      <c r="J369" s="555"/>
      <c r="K369" s="555"/>
    </row>
    <row r="370" spans="1:27" x14ac:dyDescent="0.25">
      <c r="A370" s="555" t="s">
        <v>1003</v>
      </c>
      <c r="B370" t="s">
        <v>980</v>
      </c>
      <c r="C370" s="552"/>
      <c r="G370" s="555"/>
      <c r="H370" s="555"/>
      <c r="I370" s="555"/>
      <c r="J370" s="555"/>
    </row>
    <row r="371" spans="1:27" x14ac:dyDescent="0.25">
      <c r="A371" s="555" t="s">
        <v>1004</v>
      </c>
      <c r="B371" t="s">
        <v>981</v>
      </c>
      <c r="C371" s="555"/>
      <c r="D371" s="555"/>
      <c r="E371" s="555"/>
      <c r="F371" s="555"/>
      <c r="G371" s="555"/>
      <c r="H371" s="555"/>
      <c r="I371" s="555"/>
      <c r="J371" s="555"/>
      <c r="AA371" s="555"/>
    </row>
    <row r="372" spans="1:27" x14ac:dyDescent="0.25">
      <c r="A372" s="555" t="s">
        <v>1005</v>
      </c>
      <c r="B372" t="s">
        <v>982</v>
      </c>
      <c r="C372" s="555"/>
      <c r="D372" s="555"/>
      <c r="E372" s="555"/>
      <c r="F372" s="555"/>
      <c r="G372" s="555"/>
      <c r="H372" s="555"/>
      <c r="I372" s="555"/>
      <c r="J372" s="555"/>
    </row>
    <row r="373" spans="1:27" x14ac:dyDescent="0.25">
      <c r="A373" s="555" t="s">
        <v>287</v>
      </c>
      <c r="B373" t="s">
        <v>1006</v>
      </c>
      <c r="F373" s="555"/>
      <c r="G373" s="555"/>
      <c r="H373" s="555"/>
      <c r="I373" s="555"/>
      <c r="J373" s="555"/>
    </row>
    <row r="374" spans="1:27" x14ac:dyDescent="0.25">
      <c r="A374" s="555" t="s">
        <v>289</v>
      </c>
      <c r="B374" t="s">
        <v>1007</v>
      </c>
      <c r="D374" s="555"/>
      <c r="E374" s="555"/>
      <c r="F374" s="555"/>
      <c r="G374" s="555"/>
      <c r="H374" s="555"/>
      <c r="I374" s="555"/>
      <c r="J374" s="555"/>
    </row>
    <row r="375" spans="1:27" x14ac:dyDescent="0.25">
      <c r="A375" s="555" t="s">
        <v>291</v>
      </c>
      <c r="B375" t="s">
        <v>1008</v>
      </c>
      <c r="D375" s="555"/>
      <c r="E375" s="555"/>
      <c r="F375" s="555"/>
      <c r="G375" s="555"/>
      <c r="H375" s="555"/>
      <c r="I375" s="555"/>
      <c r="J375" s="555"/>
    </row>
    <row r="376" spans="1:27" x14ac:dyDescent="0.25">
      <c r="A376" s="555" t="s">
        <v>293</v>
      </c>
      <c r="B376" t="s">
        <v>1009</v>
      </c>
      <c r="D376" s="555"/>
      <c r="E376" s="555"/>
      <c r="F376" s="555"/>
      <c r="G376" s="555"/>
      <c r="H376" s="555"/>
      <c r="I376" s="555"/>
      <c r="J376" s="555"/>
      <c r="K376" s="555"/>
    </row>
    <row r="377" spans="1:27" x14ac:dyDescent="0.25">
      <c r="A377" s="555" t="s">
        <v>295</v>
      </c>
      <c r="B377" t="s">
        <v>1010</v>
      </c>
      <c r="D377" s="555"/>
      <c r="E377" s="555"/>
      <c r="F377" s="555"/>
      <c r="G377" s="555"/>
      <c r="H377" s="555"/>
      <c r="I377" s="555"/>
      <c r="J377" s="555"/>
      <c r="K377" s="555"/>
    </row>
    <row r="378" spans="1:27" x14ac:dyDescent="0.25">
      <c r="A378" s="555" t="s">
        <v>298</v>
      </c>
      <c r="B378" t="s">
        <v>1011</v>
      </c>
      <c r="C378" s="788"/>
      <c r="D378" s="788"/>
      <c r="E378" s="788"/>
      <c r="F378" s="788"/>
      <c r="G378" s="788"/>
      <c r="H378" s="788"/>
      <c r="I378" s="788"/>
      <c r="J378" s="788"/>
      <c r="K378" s="788"/>
    </row>
    <row r="379" spans="1:27" x14ac:dyDescent="0.25">
      <c r="A379" s="555" t="s">
        <v>300</v>
      </c>
      <c r="B379" t="s">
        <v>1012</v>
      </c>
      <c r="C379" s="788"/>
      <c r="H379" s="555"/>
      <c r="I379" s="555"/>
      <c r="J379" s="555"/>
      <c r="K379" s="555"/>
    </row>
    <row r="380" spans="1:27" x14ac:dyDescent="0.25">
      <c r="A380" s="555" t="s">
        <v>302</v>
      </c>
      <c r="B380" t="s">
        <v>1013</v>
      </c>
      <c r="C380" s="788"/>
      <c r="D380" s="788"/>
      <c r="H380" s="555"/>
      <c r="I380" s="555"/>
      <c r="J380" s="555"/>
      <c r="K380" s="555"/>
    </row>
    <row r="381" spans="1:27" x14ac:dyDescent="0.25">
      <c r="A381" s="555" t="s">
        <v>304</v>
      </c>
      <c r="B381" t="s">
        <v>1014</v>
      </c>
      <c r="C381" s="788"/>
      <c r="G381" s="555"/>
      <c r="H381" s="555"/>
      <c r="I381" s="555"/>
      <c r="J381" s="555"/>
      <c r="K381" s="555"/>
    </row>
    <row r="382" spans="1:27" x14ac:dyDescent="0.25">
      <c r="A382" s="555" t="s">
        <v>310</v>
      </c>
      <c r="B382" t="s">
        <v>1015</v>
      </c>
      <c r="D382" s="555"/>
      <c r="E382" s="555"/>
      <c r="F382" s="555"/>
      <c r="G382" s="555"/>
      <c r="H382" s="555"/>
      <c r="I382" s="555"/>
      <c r="J382" s="555"/>
      <c r="K382" s="555"/>
    </row>
    <row r="383" spans="1:27" x14ac:dyDescent="0.25">
      <c r="A383" s="555" t="s">
        <v>312</v>
      </c>
      <c r="B383" t="s">
        <v>1016</v>
      </c>
      <c r="D383" s="555"/>
      <c r="E383" s="555"/>
      <c r="F383" s="555"/>
      <c r="G383" s="555"/>
      <c r="H383" s="555"/>
      <c r="I383" s="555"/>
      <c r="J383" s="555"/>
      <c r="K383" s="555"/>
    </row>
    <row r="384" spans="1:27" x14ac:dyDescent="0.25">
      <c r="A384" s="555" t="s">
        <v>314</v>
      </c>
      <c r="B384" t="s">
        <v>1017</v>
      </c>
      <c r="D384" s="555"/>
      <c r="E384" s="555"/>
      <c r="F384" s="555"/>
      <c r="G384" s="555"/>
      <c r="H384" s="555"/>
      <c r="I384" s="555"/>
      <c r="J384" s="555"/>
      <c r="K384" s="555"/>
    </row>
    <row r="385" spans="1:27" x14ac:dyDescent="0.25">
      <c r="A385" s="555" t="s">
        <v>316</v>
      </c>
      <c r="B385" t="s">
        <v>1018</v>
      </c>
      <c r="G385" s="555"/>
      <c r="H385" s="555"/>
      <c r="I385" s="555"/>
      <c r="J385" s="555"/>
      <c r="K385" s="555"/>
    </row>
    <row r="386" spans="1:27" x14ac:dyDescent="0.25">
      <c r="A386" s="555" t="s">
        <v>318</v>
      </c>
      <c r="B386" t="s">
        <v>1019</v>
      </c>
      <c r="D386" s="555"/>
      <c r="E386" s="555"/>
      <c r="F386" s="555"/>
      <c r="G386" s="555"/>
      <c r="H386" s="555"/>
      <c r="I386" s="555"/>
      <c r="J386" s="555"/>
      <c r="K386" s="555"/>
    </row>
    <row r="387" spans="1:27" x14ac:dyDescent="0.25">
      <c r="A387" s="555" t="s">
        <v>322</v>
      </c>
      <c r="B387" t="s">
        <v>1020</v>
      </c>
      <c r="D387" s="555"/>
      <c r="E387" s="555"/>
      <c r="F387" s="555"/>
      <c r="G387" s="555"/>
      <c r="H387" s="555"/>
      <c r="I387" s="555"/>
      <c r="J387" s="555"/>
      <c r="K387" s="555"/>
    </row>
    <row r="388" spans="1:27" x14ac:dyDescent="0.25">
      <c r="A388" s="555" t="s">
        <v>324</v>
      </c>
      <c r="B388" t="s">
        <v>1021</v>
      </c>
      <c r="D388" s="555"/>
      <c r="E388" s="555"/>
      <c r="F388" s="555"/>
      <c r="G388" s="555"/>
      <c r="H388" s="555"/>
      <c r="I388" s="555"/>
      <c r="J388" s="555"/>
      <c r="K388" s="555"/>
    </row>
    <row r="389" spans="1:27" x14ac:dyDescent="0.25">
      <c r="A389" s="555" t="s">
        <v>320</v>
      </c>
      <c r="B389" t="s">
        <v>1022</v>
      </c>
      <c r="D389" s="555"/>
      <c r="E389" s="555"/>
      <c r="F389" s="555"/>
      <c r="H389" s="555"/>
      <c r="I389" s="555"/>
      <c r="J389" s="555"/>
      <c r="K389" s="555"/>
    </row>
    <row r="390" spans="1:27" x14ac:dyDescent="0.25">
      <c r="A390" s="555" t="s">
        <v>327</v>
      </c>
      <c r="B390" t="s">
        <v>1023</v>
      </c>
      <c r="D390" s="555"/>
      <c r="E390" s="555"/>
      <c r="F390" s="555"/>
      <c r="G390" s="788"/>
      <c r="H390" s="788"/>
      <c r="I390" s="788"/>
      <c r="J390" s="788"/>
      <c r="K390" s="788"/>
      <c r="L390" s="788"/>
      <c r="M390" s="788"/>
      <c r="N390" s="788"/>
      <c r="O390" s="788"/>
      <c r="P390" s="788"/>
      <c r="Q390" s="788"/>
      <c r="R390" s="788"/>
      <c r="S390" s="788"/>
      <c r="T390" s="788"/>
      <c r="U390" s="788"/>
      <c r="V390" s="788"/>
      <c r="W390" s="788"/>
      <c r="X390" s="788"/>
      <c r="Y390" s="788"/>
      <c r="Z390" s="788"/>
      <c r="AA390" s="788"/>
    </row>
    <row r="391" spans="1:27" x14ac:dyDescent="0.25">
      <c r="A391" s="555" t="s">
        <v>329</v>
      </c>
      <c r="B391" t="s">
        <v>1024</v>
      </c>
      <c r="D391" s="555"/>
      <c r="E391" s="555"/>
      <c r="F391" s="555"/>
    </row>
    <row r="392" spans="1:27" x14ac:dyDescent="0.25">
      <c r="A392" s="555" t="s">
        <v>331</v>
      </c>
      <c r="B392" t="s">
        <v>1025</v>
      </c>
      <c r="D392" s="555"/>
      <c r="E392" s="555"/>
      <c r="F392" s="555"/>
    </row>
    <row r="393" spans="1:27" x14ac:dyDescent="0.25">
      <c r="A393" s="555" t="s">
        <v>333</v>
      </c>
      <c r="B393" t="s">
        <v>1026</v>
      </c>
      <c r="D393" s="555"/>
      <c r="E393" s="555"/>
      <c r="F393" s="555"/>
      <c r="O393" s="788"/>
      <c r="P393" s="788"/>
    </row>
    <row r="394" spans="1:27" x14ac:dyDescent="0.25">
      <c r="A394" s="555" t="s">
        <v>335</v>
      </c>
      <c r="B394" t="s">
        <v>1027</v>
      </c>
      <c r="D394" s="555"/>
      <c r="E394" s="555"/>
      <c r="F394" s="555"/>
      <c r="H394" s="555"/>
      <c r="I394" s="555"/>
      <c r="J394" s="555"/>
      <c r="K394" s="555"/>
    </row>
    <row r="395" spans="1:27" x14ac:dyDescent="0.25">
      <c r="A395" s="555">
        <v>490</v>
      </c>
      <c r="B395" t="s">
        <v>1028</v>
      </c>
      <c r="D395" s="555"/>
      <c r="E395" s="555"/>
      <c r="F395" s="555"/>
      <c r="G395" s="555"/>
      <c r="H395" s="555"/>
      <c r="I395" s="555"/>
      <c r="J395" s="555"/>
      <c r="K395" s="555"/>
    </row>
    <row r="396" spans="1:27" x14ac:dyDescent="0.25">
      <c r="A396" s="555" t="s">
        <v>340</v>
      </c>
      <c r="B396" t="s">
        <v>1029</v>
      </c>
      <c r="D396" s="555"/>
      <c r="E396" s="555"/>
      <c r="F396" s="555"/>
      <c r="G396" s="555"/>
      <c r="H396" s="555"/>
      <c r="I396" s="555"/>
      <c r="J396" s="555"/>
      <c r="K396" s="555"/>
    </row>
    <row r="397" spans="1:27" x14ac:dyDescent="0.25">
      <c r="A397" s="555" t="s">
        <v>342</v>
      </c>
      <c r="B397" t="s">
        <v>1030</v>
      </c>
      <c r="D397" s="555"/>
      <c r="E397" s="555"/>
      <c r="F397" s="555"/>
      <c r="G397" s="555"/>
      <c r="H397" s="555"/>
      <c r="I397" s="555"/>
      <c r="J397" s="555"/>
      <c r="K397" s="555"/>
    </row>
    <row r="398" spans="1:27" x14ac:dyDescent="0.25">
      <c r="A398" s="555" t="s">
        <v>344</v>
      </c>
      <c r="B398" t="s">
        <v>1031</v>
      </c>
      <c r="D398" s="555"/>
      <c r="E398" s="555"/>
      <c r="F398" s="555"/>
      <c r="G398" s="555"/>
      <c r="H398" s="555"/>
      <c r="I398" s="555"/>
      <c r="J398" s="555"/>
      <c r="K398" s="555"/>
    </row>
    <row r="399" spans="1:27" x14ac:dyDescent="0.25">
      <c r="A399" s="555" t="s">
        <v>346</v>
      </c>
      <c r="B399" t="s">
        <v>1032</v>
      </c>
      <c r="E399" s="555"/>
      <c r="F399" s="555"/>
      <c r="G399" s="555"/>
      <c r="H399" s="555"/>
      <c r="I399" s="555"/>
      <c r="J399" s="555"/>
      <c r="K399" s="555"/>
    </row>
    <row r="400" spans="1:27" x14ac:dyDescent="0.25">
      <c r="A400" s="555" t="s">
        <v>348</v>
      </c>
      <c r="B400" t="s">
        <v>1033</v>
      </c>
      <c r="D400" s="555"/>
      <c r="E400" s="555"/>
      <c r="F400" s="555"/>
      <c r="G400" s="555"/>
      <c r="H400" s="555"/>
      <c r="I400" s="555"/>
      <c r="J400" s="555"/>
      <c r="K400" s="555"/>
    </row>
    <row r="401" spans="1:11" x14ac:dyDescent="0.25">
      <c r="A401" s="555" t="s">
        <v>351</v>
      </c>
      <c r="B401" t="s">
        <v>1034</v>
      </c>
      <c r="C401" s="555"/>
      <c r="D401" s="555"/>
      <c r="E401" s="555"/>
      <c r="F401" s="555"/>
      <c r="G401" s="555"/>
      <c r="H401" s="555"/>
      <c r="I401" s="555"/>
      <c r="J401" s="555"/>
      <c r="K401" s="555"/>
    </row>
    <row r="402" spans="1:11" x14ac:dyDescent="0.25">
      <c r="A402" s="555" t="s">
        <v>353</v>
      </c>
      <c r="B402" t="s">
        <v>1035</v>
      </c>
      <c r="C402" s="555"/>
      <c r="D402" s="555"/>
      <c r="E402" s="555"/>
      <c r="F402" s="555"/>
      <c r="G402" s="555"/>
      <c r="H402" s="555"/>
      <c r="I402" s="555"/>
      <c r="J402" s="555"/>
      <c r="K402" s="555"/>
    </row>
    <row r="403" spans="1:11" x14ac:dyDescent="0.25">
      <c r="A403" s="555" t="s">
        <v>355</v>
      </c>
      <c r="B403" t="s">
        <v>1036</v>
      </c>
      <c r="C403" s="555"/>
      <c r="D403" s="555"/>
      <c r="E403" s="555"/>
      <c r="F403" s="555"/>
      <c r="G403" s="555"/>
      <c r="H403" s="555"/>
      <c r="I403" s="555"/>
      <c r="J403" s="555"/>
      <c r="K403" s="555"/>
    </row>
    <row r="404" spans="1:11" x14ac:dyDescent="0.25">
      <c r="A404" s="555" t="s">
        <v>357</v>
      </c>
      <c r="B404" t="s">
        <v>1037</v>
      </c>
      <c r="C404" s="555"/>
      <c r="D404" s="555"/>
      <c r="E404" s="555"/>
      <c r="F404" s="555"/>
      <c r="G404" s="555"/>
      <c r="H404" s="555"/>
      <c r="I404" s="555"/>
      <c r="J404" s="555"/>
      <c r="K404" s="555"/>
    </row>
    <row r="405" spans="1:11" x14ac:dyDescent="0.25">
      <c r="A405" s="555" t="s">
        <v>359</v>
      </c>
      <c r="B405" t="s">
        <v>1038</v>
      </c>
      <c r="C405" s="555"/>
      <c r="D405" s="555"/>
      <c r="E405" s="555"/>
      <c r="F405" s="555"/>
      <c r="G405" s="555"/>
      <c r="H405" s="555"/>
      <c r="I405" s="555"/>
      <c r="J405" s="555"/>
      <c r="K405" s="555"/>
    </row>
    <row r="406" spans="1:11" x14ac:dyDescent="0.25">
      <c r="A406" s="555" t="s">
        <v>365</v>
      </c>
      <c r="B406" t="s">
        <v>1039</v>
      </c>
      <c r="C406" s="555"/>
      <c r="D406" s="555"/>
      <c r="E406" s="555"/>
      <c r="F406" s="555"/>
      <c r="G406" s="555"/>
      <c r="H406" s="555"/>
      <c r="I406" s="555"/>
      <c r="J406" s="555"/>
      <c r="K406" s="555"/>
    </row>
    <row r="407" spans="1:11" x14ac:dyDescent="0.25">
      <c r="A407" s="555" t="s">
        <v>367</v>
      </c>
      <c r="B407" t="s">
        <v>1040</v>
      </c>
      <c r="C407" s="555"/>
      <c r="D407" s="555"/>
      <c r="E407" s="555"/>
      <c r="F407" s="555"/>
      <c r="G407" s="555"/>
      <c r="H407" s="555"/>
      <c r="I407" s="555"/>
      <c r="J407" s="555"/>
      <c r="K407" s="555"/>
    </row>
    <row r="408" spans="1:11" x14ac:dyDescent="0.25">
      <c r="A408" s="555" t="s">
        <v>369</v>
      </c>
      <c r="B408" t="s">
        <v>1041</v>
      </c>
      <c r="C408" s="555"/>
      <c r="D408" s="555"/>
      <c r="E408" s="555"/>
      <c r="F408" s="555"/>
      <c r="G408" s="555"/>
      <c r="H408" s="555"/>
      <c r="I408" s="555"/>
      <c r="J408" s="555"/>
      <c r="K408" s="555"/>
    </row>
    <row r="409" spans="1:11" x14ac:dyDescent="0.25">
      <c r="A409" s="555" t="s">
        <v>371</v>
      </c>
      <c r="B409" t="s">
        <v>1042</v>
      </c>
      <c r="C409" s="555"/>
      <c r="D409" s="555"/>
      <c r="E409" s="555"/>
      <c r="F409" s="555"/>
      <c r="G409" s="555"/>
      <c r="H409" s="555"/>
      <c r="I409" s="555"/>
      <c r="J409" s="555"/>
      <c r="K409" s="555"/>
    </row>
    <row r="410" spans="1:11" x14ac:dyDescent="0.25">
      <c r="A410" s="555" t="s">
        <v>374</v>
      </c>
      <c r="B410" t="s">
        <v>1043</v>
      </c>
      <c r="J410" s="555"/>
      <c r="K410" s="555"/>
    </row>
    <row r="411" spans="1:11" x14ac:dyDescent="0.25">
      <c r="A411" s="555" t="s">
        <v>376</v>
      </c>
      <c r="B411" t="s">
        <v>1044</v>
      </c>
      <c r="C411" s="555"/>
      <c r="D411" s="555"/>
      <c r="E411" s="555"/>
      <c r="F411" s="555"/>
      <c r="G411" s="555"/>
      <c r="H411" s="555"/>
      <c r="I411" s="555"/>
      <c r="J411" s="555"/>
      <c r="K411" s="555"/>
    </row>
    <row r="412" spans="1:11" x14ac:dyDescent="0.25">
      <c r="A412" s="555" t="s">
        <v>378</v>
      </c>
      <c r="B412" t="s">
        <v>1045</v>
      </c>
      <c r="C412" s="555"/>
      <c r="D412" s="555"/>
      <c r="E412" s="555"/>
      <c r="F412" s="555"/>
      <c r="G412" s="555"/>
      <c r="H412" s="555"/>
      <c r="I412" s="555"/>
      <c r="J412" s="555"/>
      <c r="K412" s="555"/>
    </row>
    <row r="413" spans="1:11" x14ac:dyDescent="0.25">
      <c r="A413" s="555" t="s">
        <v>380</v>
      </c>
      <c r="B413" t="s">
        <v>1046</v>
      </c>
      <c r="C413" s="555"/>
      <c r="D413" s="555"/>
      <c r="E413" s="555"/>
      <c r="F413" s="555"/>
      <c r="G413" s="555"/>
      <c r="H413" s="555"/>
      <c r="I413" s="555"/>
      <c r="J413" s="555"/>
      <c r="K413" s="555"/>
    </row>
    <row r="414" spans="1:11" x14ac:dyDescent="0.25">
      <c r="A414" s="555" t="s">
        <v>1047</v>
      </c>
      <c r="B414" t="s">
        <v>1006</v>
      </c>
    </row>
    <row r="415" spans="1:11" x14ac:dyDescent="0.25">
      <c r="A415" s="555" t="s">
        <v>1048</v>
      </c>
      <c r="B415" t="s">
        <v>1007</v>
      </c>
    </row>
    <row r="416" spans="1:11" x14ac:dyDescent="0.25">
      <c r="A416" s="555" t="s">
        <v>1049</v>
      </c>
      <c r="B416" t="s">
        <v>1008</v>
      </c>
    </row>
    <row r="417" spans="1:2" x14ac:dyDescent="0.25">
      <c r="A417" s="555" t="s">
        <v>1050</v>
      </c>
      <c r="B417" t="s">
        <v>1009</v>
      </c>
    </row>
    <row r="418" spans="1:2" x14ac:dyDescent="0.25">
      <c r="A418" s="555" t="s">
        <v>1051</v>
      </c>
      <c r="B418" t="s">
        <v>1010</v>
      </c>
    </row>
    <row r="419" spans="1:2" x14ac:dyDescent="0.25">
      <c r="A419" s="555" t="s">
        <v>1052</v>
      </c>
      <c r="B419" t="s">
        <v>1011</v>
      </c>
    </row>
    <row r="420" spans="1:2" x14ac:dyDescent="0.25">
      <c r="A420" s="555" t="s">
        <v>1053</v>
      </c>
      <c r="B420" t="s">
        <v>1012</v>
      </c>
    </row>
    <row r="421" spans="1:2" x14ac:dyDescent="0.25">
      <c r="A421" s="555" t="s">
        <v>1054</v>
      </c>
      <c r="B421" t="s">
        <v>1013</v>
      </c>
    </row>
    <row r="422" spans="1:2" x14ac:dyDescent="0.25">
      <c r="A422" s="555" t="s">
        <v>1055</v>
      </c>
      <c r="B422" t="s">
        <v>1014</v>
      </c>
    </row>
    <row r="423" spans="1:2" x14ac:dyDescent="0.25">
      <c r="A423" s="555">
        <v>657</v>
      </c>
      <c r="B423" t="s">
        <v>1056</v>
      </c>
    </row>
    <row r="424" spans="1:2" x14ac:dyDescent="0.25">
      <c r="A424" s="555" t="s">
        <v>1057</v>
      </c>
      <c r="B424" t="s">
        <v>1015</v>
      </c>
    </row>
    <row r="425" spans="1:2" x14ac:dyDescent="0.25">
      <c r="A425" s="555" t="s">
        <v>1058</v>
      </c>
      <c r="B425" t="s">
        <v>1016</v>
      </c>
    </row>
    <row r="426" spans="1:2" x14ac:dyDescent="0.25">
      <c r="A426" s="555" t="s">
        <v>1059</v>
      </c>
      <c r="B426" t="s">
        <v>1017</v>
      </c>
    </row>
    <row r="427" spans="1:2" x14ac:dyDescent="0.25">
      <c r="A427" s="555" t="s">
        <v>1060</v>
      </c>
      <c r="B427" t="s">
        <v>1018</v>
      </c>
    </row>
    <row r="428" spans="1:2" x14ac:dyDescent="0.25">
      <c r="A428" s="555" t="s">
        <v>1061</v>
      </c>
      <c r="B428" t="s">
        <v>1019</v>
      </c>
    </row>
    <row r="429" spans="1:2" x14ac:dyDescent="0.25">
      <c r="A429" s="555" t="s">
        <v>1062</v>
      </c>
      <c r="B429" t="s">
        <v>1020</v>
      </c>
    </row>
    <row r="430" spans="1:2" x14ac:dyDescent="0.25">
      <c r="A430" s="555" t="s">
        <v>1063</v>
      </c>
      <c r="B430" t="s">
        <v>1021</v>
      </c>
    </row>
    <row r="431" spans="1:2" x14ac:dyDescent="0.25">
      <c r="A431" s="555" t="s">
        <v>1064</v>
      </c>
      <c r="B431" t="s">
        <v>1022</v>
      </c>
    </row>
    <row r="432" spans="1:2" x14ac:dyDescent="0.25">
      <c r="A432" s="555" t="s">
        <v>1065</v>
      </c>
      <c r="B432" t="s">
        <v>1023</v>
      </c>
    </row>
    <row r="433" spans="1:2" x14ac:dyDescent="0.25">
      <c r="A433" s="555" t="s">
        <v>1066</v>
      </c>
      <c r="B433" t="s">
        <v>1024</v>
      </c>
    </row>
    <row r="434" spans="1:2" x14ac:dyDescent="0.25">
      <c r="A434" s="555" t="s">
        <v>1067</v>
      </c>
      <c r="B434" t="s">
        <v>1025</v>
      </c>
    </row>
    <row r="435" spans="1:2" x14ac:dyDescent="0.25">
      <c r="A435" s="555" t="s">
        <v>1068</v>
      </c>
      <c r="B435" t="s">
        <v>1026</v>
      </c>
    </row>
    <row r="436" spans="1:2" x14ac:dyDescent="0.25">
      <c r="A436" s="555" t="s">
        <v>1069</v>
      </c>
      <c r="B436" t="s">
        <v>1027</v>
      </c>
    </row>
    <row r="437" spans="1:2" x14ac:dyDescent="0.25">
      <c r="A437" s="555">
        <v>690</v>
      </c>
      <c r="B437" t="s">
        <v>1028</v>
      </c>
    </row>
    <row r="438" spans="1:2" x14ac:dyDescent="0.25">
      <c r="A438" s="555" t="s">
        <v>1070</v>
      </c>
      <c r="B438" t="s">
        <v>1029</v>
      </c>
    </row>
    <row r="439" spans="1:2" x14ac:dyDescent="0.25">
      <c r="A439" s="555" t="s">
        <v>1071</v>
      </c>
      <c r="B439" t="s">
        <v>1030</v>
      </c>
    </row>
    <row r="440" spans="1:2" x14ac:dyDescent="0.25">
      <c r="A440" s="555" t="s">
        <v>1072</v>
      </c>
      <c r="B440" t="s">
        <v>1031</v>
      </c>
    </row>
    <row r="441" spans="1:2" x14ac:dyDescent="0.25">
      <c r="A441" s="555" t="s">
        <v>1073</v>
      </c>
      <c r="B441" t="s">
        <v>1032</v>
      </c>
    </row>
    <row r="442" spans="1:2" x14ac:dyDescent="0.25">
      <c r="A442" s="555" t="s">
        <v>1074</v>
      </c>
      <c r="B442" t="s">
        <v>1033</v>
      </c>
    </row>
    <row r="443" spans="1:2" x14ac:dyDescent="0.25">
      <c r="A443" s="555" t="s">
        <v>1075</v>
      </c>
      <c r="B443" t="s">
        <v>1034</v>
      </c>
    </row>
    <row r="444" spans="1:2" x14ac:dyDescent="0.25">
      <c r="A444" s="555" t="s">
        <v>1076</v>
      </c>
      <c r="B444" t="s">
        <v>1035</v>
      </c>
    </row>
    <row r="445" spans="1:2" x14ac:dyDescent="0.25">
      <c r="A445" s="555" t="s">
        <v>1077</v>
      </c>
      <c r="B445" t="s">
        <v>1036</v>
      </c>
    </row>
    <row r="446" spans="1:2" x14ac:dyDescent="0.25">
      <c r="A446" s="555" t="s">
        <v>1078</v>
      </c>
      <c r="B446" t="s">
        <v>1037</v>
      </c>
    </row>
    <row r="447" spans="1:2" x14ac:dyDescent="0.25">
      <c r="A447" s="555" t="s">
        <v>1079</v>
      </c>
      <c r="B447" t="s">
        <v>1038</v>
      </c>
    </row>
    <row r="448" spans="1:2" x14ac:dyDescent="0.25">
      <c r="A448" s="555">
        <v>675</v>
      </c>
      <c r="B448" t="s">
        <v>1080</v>
      </c>
    </row>
    <row r="449" spans="1:11" x14ac:dyDescent="0.25">
      <c r="A449" s="555" t="s">
        <v>1081</v>
      </c>
      <c r="B449" t="s">
        <v>1039</v>
      </c>
    </row>
    <row r="450" spans="1:11" x14ac:dyDescent="0.25">
      <c r="A450" s="555" t="s">
        <v>1082</v>
      </c>
      <c r="B450" t="s">
        <v>1040</v>
      </c>
    </row>
    <row r="451" spans="1:11" x14ac:dyDescent="0.25">
      <c r="A451" s="555" t="s">
        <v>1083</v>
      </c>
      <c r="B451" t="s">
        <v>1041</v>
      </c>
    </row>
    <row r="452" spans="1:11" x14ac:dyDescent="0.25">
      <c r="A452" s="555" t="s">
        <v>1084</v>
      </c>
      <c r="B452" t="s">
        <v>1042</v>
      </c>
    </row>
    <row r="453" spans="1:11" x14ac:dyDescent="0.25">
      <c r="A453" s="555" t="s">
        <v>1085</v>
      </c>
      <c r="B453" t="s">
        <v>1043</v>
      </c>
    </row>
    <row r="454" spans="1:11" x14ac:dyDescent="0.25">
      <c r="A454" s="555" t="s">
        <v>1086</v>
      </c>
      <c r="B454" t="s">
        <v>1044</v>
      </c>
    </row>
    <row r="455" spans="1:11" x14ac:dyDescent="0.25">
      <c r="A455" s="555" t="s">
        <v>1087</v>
      </c>
      <c r="B455" t="s">
        <v>1045</v>
      </c>
    </row>
    <row r="456" spans="1:11" x14ac:dyDescent="0.25">
      <c r="A456" s="555" t="s">
        <v>1088</v>
      </c>
      <c r="B456" t="s">
        <v>1046</v>
      </c>
    </row>
    <row r="457" spans="1:11" x14ac:dyDescent="0.25">
      <c r="A457" s="555" t="s">
        <v>383</v>
      </c>
      <c r="B457" t="s">
        <v>1089</v>
      </c>
      <c r="D457" s="555"/>
      <c r="E457" s="555"/>
      <c r="F457" s="555"/>
      <c r="G457" s="555"/>
      <c r="H457" s="555"/>
      <c r="I457" s="555"/>
      <c r="J457" s="555"/>
      <c r="K457" s="555"/>
    </row>
    <row r="458" spans="1:11" x14ac:dyDescent="0.25">
      <c r="C458" s="555"/>
      <c r="D458" s="555"/>
      <c r="E458" s="555"/>
      <c r="F458" s="555"/>
      <c r="G458" s="555"/>
      <c r="H458" s="555"/>
      <c r="I458" s="555"/>
      <c r="J458" s="555"/>
      <c r="K458" s="555"/>
    </row>
    <row r="459" spans="1:11" x14ac:dyDescent="0.25">
      <c r="C459" s="555"/>
      <c r="D459" s="555"/>
      <c r="E459" s="555"/>
      <c r="F459" s="555"/>
      <c r="G459" s="555"/>
      <c r="H459" s="555"/>
      <c r="I459" s="555"/>
      <c r="J459" s="555"/>
      <c r="K459" s="555"/>
    </row>
    <row r="460" spans="1:11" x14ac:dyDescent="0.25">
      <c r="C460" s="555"/>
      <c r="D460" s="555"/>
      <c r="E460" s="555"/>
      <c r="F460" s="555"/>
      <c r="G460" s="555"/>
      <c r="H460" s="555"/>
      <c r="I460" s="555"/>
      <c r="J460" s="555"/>
      <c r="K460" s="555"/>
    </row>
  </sheetData>
  <conditionalFormatting sqref="C2:C3">
    <cfRule type="duplicateValues" dxfId="270" priority="270"/>
  </conditionalFormatting>
  <conditionalFormatting sqref="C7:C8">
    <cfRule type="duplicateValues" dxfId="269" priority="268"/>
  </conditionalFormatting>
  <conditionalFormatting sqref="C9">
    <cfRule type="duplicateValues" dxfId="268" priority="266"/>
  </conditionalFormatting>
  <conditionalFormatting sqref="C11">
    <cfRule type="duplicateValues" dxfId="267" priority="265"/>
  </conditionalFormatting>
  <conditionalFormatting sqref="C12">
    <cfRule type="duplicateValues" dxfId="266" priority="261"/>
  </conditionalFormatting>
  <conditionalFormatting sqref="C14">
    <cfRule type="duplicateValues" dxfId="265" priority="259"/>
  </conditionalFormatting>
  <conditionalFormatting sqref="C18">
    <cfRule type="duplicateValues" dxfId="264" priority="257"/>
  </conditionalFormatting>
  <conditionalFormatting sqref="C21">
    <cfRule type="duplicateValues" dxfId="263" priority="253"/>
  </conditionalFormatting>
  <conditionalFormatting sqref="C23">
    <cfRule type="duplicateValues" dxfId="262" priority="252"/>
  </conditionalFormatting>
  <conditionalFormatting sqref="C31">
    <cfRule type="duplicateValues" dxfId="261" priority="254"/>
  </conditionalFormatting>
  <conditionalFormatting sqref="C32">
    <cfRule type="duplicateValues" dxfId="260" priority="255"/>
  </conditionalFormatting>
  <conditionalFormatting sqref="C39:C40">
    <cfRule type="duplicateValues" dxfId="259" priority="247"/>
  </conditionalFormatting>
  <conditionalFormatting sqref="C41">
    <cfRule type="duplicateValues" dxfId="258" priority="245"/>
  </conditionalFormatting>
  <conditionalFormatting sqref="C42">
    <cfRule type="duplicateValues" dxfId="257" priority="244"/>
  </conditionalFormatting>
  <conditionalFormatting sqref="C43">
    <cfRule type="duplicateValues" dxfId="256" priority="242"/>
  </conditionalFormatting>
  <conditionalFormatting sqref="C44">
    <cfRule type="duplicateValues" dxfId="255" priority="246"/>
  </conditionalFormatting>
  <conditionalFormatting sqref="C46">
    <cfRule type="duplicateValues" dxfId="254" priority="237"/>
  </conditionalFormatting>
  <conditionalFormatting sqref="C47">
    <cfRule type="duplicateValues" dxfId="253" priority="235"/>
  </conditionalFormatting>
  <conditionalFormatting sqref="C50">
    <cfRule type="duplicateValues" dxfId="252" priority="236"/>
  </conditionalFormatting>
  <conditionalFormatting sqref="C52">
    <cfRule type="duplicateValues" dxfId="251" priority="230"/>
  </conditionalFormatting>
  <conditionalFormatting sqref="C54">
    <cfRule type="duplicateValues" dxfId="250" priority="231"/>
  </conditionalFormatting>
  <conditionalFormatting sqref="C64">
    <cfRule type="duplicateValues" dxfId="249" priority="226"/>
  </conditionalFormatting>
  <conditionalFormatting sqref="C69">
    <cfRule type="duplicateValues" dxfId="248" priority="225"/>
  </conditionalFormatting>
  <conditionalFormatting sqref="C71">
    <cfRule type="duplicateValues" dxfId="247" priority="224"/>
  </conditionalFormatting>
  <conditionalFormatting sqref="C72">
    <cfRule type="duplicateValues" dxfId="246" priority="216"/>
  </conditionalFormatting>
  <conditionalFormatting sqref="C78">
    <cfRule type="duplicateValues" dxfId="245" priority="214"/>
  </conditionalFormatting>
  <conditionalFormatting sqref="C80">
    <cfRule type="duplicateValues" dxfId="244" priority="211"/>
  </conditionalFormatting>
  <conditionalFormatting sqref="C81">
    <cfRule type="duplicateValues" dxfId="243" priority="210"/>
  </conditionalFormatting>
  <conditionalFormatting sqref="C84">
    <cfRule type="duplicateValues" dxfId="242" priority="218"/>
  </conditionalFormatting>
  <conditionalFormatting sqref="C85">
    <cfRule type="duplicateValues" dxfId="241" priority="219"/>
  </conditionalFormatting>
  <conditionalFormatting sqref="C86">
    <cfRule type="duplicateValues" dxfId="240" priority="220"/>
  </conditionalFormatting>
  <conditionalFormatting sqref="C87">
    <cfRule type="duplicateValues" dxfId="239" priority="221"/>
  </conditionalFormatting>
  <conditionalFormatting sqref="C88:C90">
    <cfRule type="duplicateValues" dxfId="238" priority="222"/>
  </conditionalFormatting>
  <conditionalFormatting sqref="C91">
    <cfRule type="duplicateValues" dxfId="237" priority="223"/>
  </conditionalFormatting>
  <conditionalFormatting sqref="C180 C182:C184">
    <cfRule type="duplicateValues" dxfId="236" priority="199"/>
  </conditionalFormatting>
  <conditionalFormatting sqref="C186">
    <cfRule type="duplicateValues" dxfId="235" priority="195"/>
  </conditionalFormatting>
  <conditionalFormatting sqref="C187:C188">
    <cfRule type="duplicateValues" dxfId="234" priority="196"/>
  </conditionalFormatting>
  <conditionalFormatting sqref="C190">
    <cfRule type="duplicateValues" dxfId="233" priority="188"/>
  </conditionalFormatting>
  <conditionalFormatting sqref="C191:C193">
    <cfRule type="duplicateValues" dxfId="232" priority="191"/>
  </conditionalFormatting>
  <conditionalFormatting sqref="C195">
    <cfRule type="duplicateValues" dxfId="231" priority="190"/>
  </conditionalFormatting>
  <conditionalFormatting sqref="C196">
    <cfRule type="duplicateValues" dxfId="230" priority="201"/>
  </conditionalFormatting>
  <conditionalFormatting sqref="C197">
    <cfRule type="duplicateValues" dxfId="229" priority="193"/>
  </conditionalFormatting>
  <conditionalFormatting sqref="C198">
    <cfRule type="duplicateValues" dxfId="228" priority="189"/>
  </conditionalFormatting>
  <conditionalFormatting sqref="C199">
    <cfRule type="duplicateValues" dxfId="227" priority="184"/>
  </conditionalFormatting>
  <conditionalFormatting sqref="C200">
    <cfRule type="duplicateValues" dxfId="226" priority="183"/>
  </conditionalFormatting>
  <conditionalFormatting sqref="C201">
    <cfRule type="duplicateValues" dxfId="225" priority="185"/>
  </conditionalFormatting>
  <conditionalFormatting sqref="C202">
    <cfRule type="duplicateValues" dxfId="224" priority="182"/>
  </conditionalFormatting>
  <conditionalFormatting sqref="C203">
    <cfRule type="duplicateValues" dxfId="223" priority="179"/>
  </conditionalFormatting>
  <conditionalFormatting sqref="C204">
    <cfRule type="duplicateValues" dxfId="222" priority="200"/>
  </conditionalFormatting>
  <conditionalFormatting sqref="C205">
    <cfRule type="duplicateValues" dxfId="221" priority="202"/>
  </conditionalFormatting>
  <conditionalFormatting sqref="C206">
    <cfRule type="duplicateValues" dxfId="220" priority="178"/>
  </conditionalFormatting>
  <conditionalFormatting sqref="C207">
    <cfRule type="duplicateValues" dxfId="219" priority="171"/>
  </conditionalFormatting>
  <conditionalFormatting sqref="C208">
    <cfRule type="duplicateValues" dxfId="218" priority="169"/>
  </conditionalFormatting>
  <conditionalFormatting sqref="C209">
    <cfRule type="duplicateValues" dxfId="217" priority="168"/>
  </conditionalFormatting>
  <conditionalFormatting sqref="C210">
    <cfRule type="duplicateValues" dxfId="216" priority="166"/>
  </conditionalFormatting>
  <conditionalFormatting sqref="C211">
    <cfRule type="duplicateValues" dxfId="215" priority="165"/>
  </conditionalFormatting>
  <conditionalFormatting sqref="C212">
    <cfRule type="duplicateValues" dxfId="214" priority="164"/>
  </conditionalFormatting>
  <conditionalFormatting sqref="C213">
    <cfRule type="duplicateValues" dxfId="213" priority="170"/>
  </conditionalFormatting>
  <conditionalFormatting sqref="C214">
    <cfRule type="duplicateValues" dxfId="212" priority="163"/>
  </conditionalFormatting>
  <conditionalFormatting sqref="C215">
    <cfRule type="duplicateValues" dxfId="211" priority="187"/>
  </conditionalFormatting>
  <conditionalFormatting sqref="C216">
    <cfRule type="duplicateValues" dxfId="210" priority="192"/>
  </conditionalFormatting>
  <conditionalFormatting sqref="C217">
    <cfRule type="duplicateValues" dxfId="209" priority="173"/>
  </conditionalFormatting>
  <conditionalFormatting sqref="C218">
    <cfRule type="duplicateValues" dxfId="208" priority="167"/>
  </conditionalFormatting>
  <conditionalFormatting sqref="C220">
    <cfRule type="duplicateValues" dxfId="207" priority="118"/>
  </conditionalFormatting>
  <conditionalFormatting sqref="C226">
    <cfRule type="duplicateValues" dxfId="206" priority="112"/>
  </conditionalFormatting>
  <conditionalFormatting sqref="C227">
    <cfRule type="duplicateValues" dxfId="205" priority="111"/>
  </conditionalFormatting>
  <conditionalFormatting sqref="C228">
    <cfRule type="duplicateValues" dxfId="204" priority="110"/>
  </conditionalFormatting>
  <conditionalFormatting sqref="C230">
    <cfRule type="duplicateValues" dxfId="203" priority="108"/>
  </conditionalFormatting>
  <conditionalFormatting sqref="C231">
    <cfRule type="duplicateValues" dxfId="202" priority="107"/>
  </conditionalFormatting>
  <conditionalFormatting sqref="C232:C233">
    <cfRule type="duplicateValues" dxfId="201" priority="106"/>
  </conditionalFormatting>
  <conditionalFormatting sqref="C235">
    <cfRule type="duplicateValues" dxfId="200" priority="104"/>
  </conditionalFormatting>
  <conditionalFormatting sqref="C236">
    <cfRule type="duplicateValues" dxfId="199" priority="115"/>
  </conditionalFormatting>
  <conditionalFormatting sqref="C237">
    <cfRule type="duplicateValues" dxfId="198" priority="103"/>
  </conditionalFormatting>
  <conditionalFormatting sqref="C238">
    <cfRule type="duplicateValues" dxfId="197" priority="99"/>
  </conditionalFormatting>
  <conditionalFormatting sqref="C239">
    <cfRule type="duplicateValues" dxfId="196" priority="98"/>
  </conditionalFormatting>
  <conditionalFormatting sqref="C240">
    <cfRule type="duplicateValues" dxfId="195" priority="97"/>
  </conditionalFormatting>
  <conditionalFormatting sqref="C241">
    <cfRule type="duplicateValues" dxfId="194" priority="96"/>
  </conditionalFormatting>
  <conditionalFormatting sqref="C242">
    <cfRule type="duplicateValues" dxfId="193" priority="94"/>
  </conditionalFormatting>
  <conditionalFormatting sqref="C243">
    <cfRule type="duplicateValues" dxfId="192" priority="93"/>
  </conditionalFormatting>
  <conditionalFormatting sqref="C244">
    <cfRule type="duplicateValues" dxfId="191" priority="92"/>
  </conditionalFormatting>
  <conditionalFormatting sqref="C245">
    <cfRule type="duplicateValues" dxfId="190" priority="116"/>
  </conditionalFormatting>
  <conditionalFormatting sqref="C246">
    <cfRule type="duplicateValues" dxfId="189" priority="88"/>
  </conditionalFormatting>
  <conditionalFormatting sqref="C247">
    <cfRule type="duplicateValues" dxfId="188" priority="87"/>
  </conditionalFormatting>
  <conditionalFormatting sqref="C248">
    <cfRule type="duplicateValues" dxfId="187" priority="86"/>
  </conditionalFormatting>
  <conditionalFormatting sqref="C249">
    <cfRule type="duplicateValues" dxfId="186" priority="85"/>
  </conditionalFormatting>
  <conditionalFormatting sqref="C250">
    <cfRule type="duplicateValues" dxfId="185" priority="84"/>
  </conditionalFormatting>
  <conditionalFormatting sqref="C251:C252">
    <cfRule type="duplicateValues" dxfId="184" priority="83"/>
  </conditionalFormatting>
  <conditionalFormatting sqref="C253">
    <cfRule type="duplicateValues" dxfId="183" priority="82"/>
  </conditionalFormatting>
  <conditionalFormatting sqref="C254">
    <cfRule type="duplicateValues" dxfId="182" priority="81"/>
  </conditionalFormatting>
  <conditionalFormatting sqref="C256">
    <cfRule type="duplicateValues" dxfId="181" priority="79"/>
  </conditionalFormatting>
  <conditionalFormatting sqref="C257">
    <cfRule type="duplicateValues" dxfId="180" priority="77"/>
  </conditionalFormatting>
  <conditionalFormatting sqref="C258">
    <cfRule type="duplicateValues" dxfId="179" priority="76"/>
  </conditionalFormatting>
  <conditionalFormatting sqref="C300">
    <cfRule type="duplicateValues" dxfId="178" priority="208"/>
  </conditionalFormatting>
  <conditionalFormatting sqref="C301">
    <cfRule type="duplicateValues" dxfId="177" priority="207"/>
  </conditionalFormatting>
  <conditionalFormatting sqref="C308">
    <cfRule type="duplicateValues" dxfId="176" priority="205"/>
  </conditionalFormatting>
  <conditionalFormatting sqref="C373:C377">
    <cfRule type="duplicateValues" dxfId="175" priority="8"/>
  </conditionalFormatting>
  <conditionalFormatting sqref="C382:C386">
    <cfRule type="duplicateValues" dxfId="174" priority="3"/>
  </conditionalFormatting>
  <conditionalFormatting sqref="C396:C400">
    <cfRule type="duplicateValues" dxfId="173" priority="5"/>
  </conditionalFormatting>
  <conditionalFormatting sqref="C26:D26">
    <cfRule type="duplicateValues" dxfId="172" priority="256"/>
  </conditionalFormatting>
  <conditionalFormatting sqref="C38:D38">
    <cfRule type="duplicateValues" dxfId="171" priority="249"/>
  </conditionalFormatting>
  <conditionalFormatting sqref="C48:D48">
    <cfRule type="duplicateValues" dxfId="170" priority="234"/>
  </conditionalFormatting>
  <conditionalFormatting sqref="C59:D59">
    <cfRule type="duplicateValues" dxfId="169" priority="227"/>
  </conditionalFormatting>
  <conditionalFormatting sqref="C132:D132">
    <cfRule type="duplicateValues" dxfId="168" priority="68"/>
  </conditionalFormatting>
  <conditionalFormatting sqref="C185:D185">
    <cfRule type="duplicateValues" dxfId="167" priority="203"/>
  </conditionalFormatting>
  <conditionalFormatting sqref="C225:D225">
    <cfRule type="duplicateValues" dxfId="166" priority="117"/>
  </conditionalFormatting>
  <conditionalFormatting sqref="C255:D255">
    <cfRule type="duplicateValues" dxfId="165" priority="80"/>
  </conditionalFormatting>
  <conditionalFormatting sqref="C304:D304">
    <cfRule type="duplicateValues" dxfId="164" priority="206"/>
  </conditionalFormatting>
  <conditionalFormatting sqref="C324:D324">
    <cfRule type="duplicateValues" dxfId="163" priority="21"/>
  </conditionalFormatting>
  <conditionalFormatting sqref="C325:D325">
    <cfRule type="duplicateValues" dxfId="162" priority="19"/>
  </conditionalFormatting>
  <conditionalFormatting sqref="C326:D326">
    <cfRule type="duplicateValues" dxfId="161" priority="20"/>
  </conditionalFormatting>
  <conditionalFormatting sqref="C327:D327">
    <cfRule type="duplicateValues" dxfId="160" priority="22"/>
  </conditionalFormatting>
  <conditionalFormatting sqref="C336:D336">
    <cfRule type="duplicateValues" dxfId="159" priority="15"/>
  </conditionalFormatting>
  <conditionalFormatting sqref="C49:E49">
    <cfRule type="duplicateValues" dxfId="158" priority="233"/>
  </conditionalFormatting>
  <conditionalFormatting sqref="C73:E73">
    <cfRule type="duplicateValues" dxfId="157" priority="215"/>
  </conditionalFormatting>
  <conditionalFormatting sqref="C57:F57">
    <cfRule type="duplicateValues" dxfId="156" priority="263"/>
  </conditionalFormatting>
  <conditionalFormatting sqref="C79:F79">
    <cfRule type="duplicateValues" dxfId="155" priority="212"/>
  </conditionalFormatting>
  <conditionalFormatting sqref="C92:F92">
    <cfRule type="duplicateValues" dxfId="154" priority="74"/>
  </conditionalFormatting>
  <conditionalFormatting sqref="C94:F94">
    <cfRule type="duplicateValues" dxfId="153" priority="72"/>
  </conditionalFormatting>
  <conditionalFormatting sqref="C95:F95">
    <cfRule type="duplicateValues" dxfId="152" priority="69"/>
  </conditionalFormatting>
  <conditionalFormatting sqref="C97:F97">
    <cfRule type="duplicateValues" dxfId="151" priority="70"/>
  </conditionalFormatting>
  <conditionalFormatting sqref="C101:F101">
    <cfRule type="duplicateValues" dxfId="150" priority="66"/>
  </conditionalFormatting>
  <conditionalFormatting sqref="C102:F102">
    <cfRule type="duplicateValues" dxfId="149" priority="64"/>
  </conditionalFormatting>
  <conditionalFormatting sqref="C103:F103">
    <cfRule type="duplicateValues" dxfId="148" priority="63"/>
  </conditionalFormatting>
  <conditionalFormatting sqref="C104:F104">
    <cfRule type="duplicateValues" dxfId="147" priority="62"/>
  </conditionalFormatting>
  <conditionalFormatting sqref="C106:F106">
    <cfRule type="duplicateValues" dxfId="146" priority="55"/>
  </conditionalFormatting>
  <conditionalFormatting sqref="C107:F107">
    <cfRule type="duplicateValues" dxfId="145" priority="60"/>
  </conditionalFormatting>
  <conditionalFormatting sqref="C108:F108">
    <cfRule type="duplicateValues" dxfId="144" priority="59"/>
  </conditionalFormatting>
  <conditionalFormatting sqref="C109:F109">
    <cfRule type="duplicateValues" dxfId="143" priority="58"/>
  </conditionalFormatting>
  <conditionalFormatting sqref="C111:F111">
    <cfRule type="duplicateValues" dxfId="142" priority="57"/>
  </conditionalFormatting>
  <conditionalFormatting sqref="C112:F112">
    <cfRule type="duplicateValues" dxfId="141" priority="71"/>
  </conditionalFormatting>
  <conditionalFormatting sqref="C113:F113">
    <cfRule type="duplicateValues" dxfId="140" priority="67"/>
  </conditionalFormatting>
  <conditionalFormatting sqref="C114:F114">
    <cfRule type="duplicateValues" dxfId="139" priority="47"/>
  </conditionalFormatting>
  <conditionalFormatting sqref="C115:F115">
    <cfRule type="duplicateValues" dxfId="138" priority="54"/>
  </conditionalFormatting>
  <conditionalFormatting sqref="C116:F116">
    <cfRule type="duplicateValues" dxfId="137" priority="53"/>
  </conditionalFormatting>
  <conditionalFormatting sqref="C117:F117">
    <cfRule type="duplicateValues" dxfId="136" priority="56"/>
  </conditionalFormatting>
  <conditionalFormatting sqref="C118:F118">
    <cfRule type="duplicateValues" dxfId="135" priority="51"/>
  </conditionalFormatting>
  <conditionalFormatting sqref="C119:F119">
    <cfRule type="duplicateValues" dxfId="134" priority="46"/>
  </conditionalFormatting>
  <conditionalFormatting sqref="C120:F120">
    <cfRule type="duplicateValues" dxfId="133" priority="31"/>
  </conditionalFormatting>
  <conditionalFormatting sqref="C121:F121">
    <cfRule type="duplicateValues" dxfId="132" priority="52"/>
  </conditionalFormatting>
  <conditionalFormatting sqref="C122:F122">
    <cfRule type="duplicateValues" dxfId="131" priority="45"/>
  </conditionalFormatting>
  <conditionalFormatting sqref="C123:F123">
    <cfRule type="duplicateValues" dxfId="130" priority="41"/>
  </conditionalFormatting>
  <conditionalFormatting sqref="C125:F125">
    <cfRule type="duplicateValues" dxfId="129" priority="38"/>
  </conditionalFormatting>
  <conditionalFormatting sqref="C126:F126">
    <cfRule type="duplicateValues" dxfId="128" priority="37"/>
  </conditionalFormatting>
  <conditionalFormatting sqref="C127:F127">
    <cfRule type="duplicateValues" dxfId="127" priority="36"/>
  </conditionalFormatting>
  <conditionalFormatting sqref="C128:F128">
    <cfRule type="duplicateValues" dxfId="126" priority="35"/>
  </conditionalFormatting>
  <conditionalFormatting sqref="C129:F129">
    <cfRule type="duplicateValues" dxfId="125" priority="33"/>
  </conditionalFormatting>
  <conditionalFormatting sqref="C130:F130">
    <cfRule type="duplicateValues" dxfId="124" priority="34"/>
  </conditionalFormatting>
  <conditionalFormatting sqref="C131:F131">
    <cfRule type="duplicateValues" dxfId="123" priority="48"/>
  </conditionalFormatting>
  <conditionalFormatting sqref="C133:F133">
    <cfRule type="duplicateValues" dxfId="122" priority="40"/>
  </conditionalFormatting>
  <conditionalFormatting sqref="C134:F134">
    <cfRule type="duplicateValues" dxfId="121" priority="39"/>
  </conditionalFormatting>
  <conditionalFormatting sqref="C313:F313">
    <cfRule type="duplicateValues" dxfId="120" priority="25"/>
  </conditionalFormatting>
  <conditionalFormatting sqref="C124:H124">
    <cfRule type="duplicateValues" dxfId="119" priority="32"/>
  </conditionalFormatting>
  <conditionalFormatting sqref="C351:H351">
    <cfRule type="duplicateValues" dxfId="118" priority="12"/>
  </conditionalFormatting>
  <conditionalFormatting sqref="C365:I365">
    <cfRule type="duplicateValues" dxfId="117" priority="9"/>
  </conditionalFormatting>
  <conditionalFormatting sqref="C66:J66">
    <cfRule type="duplicateValues" dxfId="116" priority="228"/>
  </conditionalFormatting>
  <conditionalFormatting sqref="C4:K4">
    <cfRule type="duplicateValues" dxfId="115" priority="269"/>
  </conditionalFormatting>
  <conditionalFormatting sqref="C56:N56">
    <cfRule type="duplicateValues" dxfId="114" priority="262"/>
  </conditionalFormatting>
  <conditionalFormatting sqref="C67:N67">
    <cfRule type="duplicateValues" dxfId="113" priority="271"/>
  </conditionalFormatting>
  <conditionalFormatting sqref="C82:N82">
    <cfRule type="duplicateValues" dxfId="112" priority="209"/>
  </conditionalFormatting>
  <conditionalFormatting sqref="C350:Z350 AC350">
    <cfRule type="duplicateValues" dxfId="111" priority="13"/>
  </conditionalFormatting>
  <conditionalFormatting sqref="D7">
    <cfRule type="duplicateValues" dxfId="110" priority="267"/>
  </conditionalFormatting>
  <conditionalFormatting sqref="D14">
    <cfRule type="duplicateValues" dxfId="109" priority="258"/>
  </conditionalFormatting>
  <conditionalFormatting sqref="D21">
    <cfRule type="duplicateValues" dxfId="108" priority="251"/>
  </conditionalFormatting>
  <conditionalFormatting sqref="D42">
    <cfRule type="duplicateValues" dxfId="107" priority="243"/>
  </conditionalFormatting>
  <conditionalFormatting sqref="D43">
    <cfRule type="duplicateValues" dxfId="106" priority="241"/>
  </conditionalFormatting>
  <conditionalFormatting sqref="D87">
    <cfRule type="duplicateValues" dxfId="105" priority="217"/>
  </conditionalFormatting>
  <conditionalFormatting sqref="D188">
    <cfRule type="duplicateValues" dxfId="104" priority="194"/>
  </conditionalFormatting>
  <conditionalFormatting sqref="D192">
    <cfRule type="duplicateValues" dxfId="103" priority="180"/>
  </conditionalFormatting>
  <conditionalFormatting sqref="D201">
    <cfRule type="duplicateValues" dxfId="102" priority="174"/>
  </conditionalFormatting>
  <conditionalFormatting sqref="D204">
    <cfRule type="duplicateValues" dxfId="101" priority="176"/>
  </conditionalFormatting>
  <conditionalFormatting sqref="D205">
    <cfRule type="duplicateValues" dxfId="100" priority="181"/>
  </conditionalFormatting>
  <conditionalFormatting sqref="D215:D216">
    <cfRule type="duplicateValues" dxfId="99" priority="175"/>
  </conditionalFormatting>
  <conditionalFormatting sqref="D228">
    <cfRule type="duplicateValues" dxfId="98" priority="109"/>
  </conditionalFormatting>
  <conditionalFormatting sqref="D232">
    <cfRule type="duplicateValues" dxfId="97" priority="105"/>
  </conditionalFormatting>
  <conditionalFormatting sqref="D237">
    <cfRule type="duplicateValues" dxfId="96" priority="102"/>
  </conditionalFormatting>
  <conditionalFormatting sqref="D241">
    <cfRule type="duplicateValues" dxfId="95" priority="95"/>
  </conditionalFormatting>
  <conditionalFormatting sqref="D244">
    <cfRule type="duplicateValues" dxfId="94" priority="91"/>
  </conditionalFormatting>
  <conditionalFormatting sqref="D245">
    <cfRule type="duplicateValues" dxfId="93" priority="89"/>
  </conditionalFormatting>
  <conditionalFormatting sqref="D256">
    <cfRule type="duplicateValues" dxfId="92" priority="78"/>
  </conditionalFormatting>
  <conditionalFormatting sqref="D373">
    <cfRule type="duplicateValues" dxfId="91" priority="7"/>
  </conditionalFormatting>
  <conditionalFormatting sqref="D385">
    <cfRule type="duplicateValues" dxfId="90" priority="2"/>
  </conditionalFormatting>
  <conditionalFormatting sqref="D399">
    <cfRule type="duplicateValues" dxfId="89" priority="4"/>
  </conditionalFormatting>
  <conditionalFormatting sqref="D78:E78">
    <cfRule type="duplicateValues" dxfId="88" priority="213"/>
  </conditionalFormatting>
  <conditionalFormatting sqref="D197:E197">
    <cfRule type="duplicateValues" dxfId="87" priority="186"/>
  </conditionalFormatting>
  <conditionalFormatting sqref="D308:E308">
    <cfRule type="duplicateValues" dxfId="86" priority="204"/>
  </conditionalFormatting>
  <conditionalFormatting sqref="D304:F304">
    <cfRule type="duplicateValues" dxfId="85" priority="27"/>
  </conditionalFormatting>
  <conditionalFormatting sqref="D323:G323">
    <cfRule type="duplicateValues" dxfId="84" priority="23"/>
  </conditionalFormatting>
  <conditionalFormatting sqref="E7">
    <cfRule type="duplicateValues" dxfId="83" priority="264"/>
  </conditionalFormatting>
  <conditionalFormatting sqref="E26">
    <cfRule type="duplicateValues" dxfId="82" priority="250"/>
  </conditionalFormatting>
  <conditionalFormatting sqref="E43">
    <cfRule type="duplicateValues" dxfId="81" priority="240"/>
  </conditionalFormatting>
  <conditionalFormatting sqref="E185">
    <cfRule type="duplicateValues" dxfId="80" priority="198"/>
  </conditionalFormatting>
  <conditionalFormatting sqref="E204">
    <cfRule type="duplicateValues" dxfId="79" priority="172"/>
  </conditionalFormatting>
  <conditionalFormatting sqref="E225">
    <cfRule type="duplicateValues" dxfId="78" priority="114"/>
  </conditionalFormatting>
  <conditionalFormatting sqref="E237">
    <cfRule type="duplicateValues" dxfId="77" priority="101"/>
  </conditionalFormatting>
  <conditionalFormatting sqref="E244">
    <cfRule type="duplicateValues" dxfId="76" priority="90"/>
  </conditionalFormatting>
  <conditionalFormatting sqref="E256">
    <cfRule type="duplicateValues" dxfId="75" priority="75"/>
  </conditionalFormatting>
  <conditionalFormatting sqref="E373">
    <cfRule type="duplicateValues" dxfId="74" priority="6"/>
  </conditionalFormatting>
  <conditionalFormatting sqref="E385:F385">
    <cfRule type="duplicateValues" dxfId="73" priority="1"/>
  </conditionalFormatting>
  <conditionalFormatting sqref="E132:H132">
    <cfRule type="duplicateValues" dxfId="72" priority="49"/>
  </conditionalFormatting>
  <conditionalFormatting sqref="E336:H336">
    <cfRule type="duplicateValues" dxfId="71" priority="14"/>
  </conditionalFormatting>
  <conditionalFormatting sqref="E326:J326">
    <cfRule type="duplicateValues" dxfId="70" priority="18"/>
  </conditionalFormatting>
  <conditionalFormatting sqref="F43">
    <cfRule type="duplicateValues" dxfId="69" priority="239"/>
  </conditionalFormatting>
  <conditionalFormatting sqref="F185">
    <cfRule type="duplicateValues" dxfId="68" priority="197"/>
  </conditionalFormatting>
  <conditionalFormatting sqref="F197">
    <cfRule type="duplicateValues" dxfId="67" priority="177"/>
  </conditionalFormatting>
  <conditionalFormatting sqref="F225">
    <cfRule type="duplicateValues" dxfId="66" priority="113"/>
  </conditionalFormatting>
  <conditionalFormatting sqref="F237">
    <cfRule type="duplicateValues" dxfId="65" priority="100"/>
  </conditionalFormatting>
  <conditionalFormatting sqref="F308:K308">
    <cfRule type="duplicateValues" dxfId="64" priority="26"/>
  </conditionalFormatting>
  <conditionalFormatting sqref="G92:J92">
    <cfRule type="duplicateValues" dxfId="63" priority="73"/>
  </conditionalFormatting>
  <conditionalFormatting sqref="G101:J101">
    <cfRule type="duplicateValues" dxfId="62" priority="65"/>
  </conditionalFormatting>
  <conditionalFormatting sqref="G104:J104">
    <cfRule type="duplicateValues" dxfId="61" priority="61"/>
  </conditionalFormatting>
  <conditionalFormatting sqref="G108:J108">
    <cfRule type="duplicateValues" dxfId="60" priority="50"/>
  </conditionalFormatting>
  <conditionalFormatting sqref="G117:J117">
    <cfRule type="duplicateValues" dxfId="59" priority="43"/>
  </conditionalFormatting>
  <conditionalFormatting sqref="G120:J120">
    <cfRule type="duplicateValues" dxfId="58" priority="28"/>
  </conditionalFormatting>
  <conditionalFormatting sqref="G130:J130">
    <cfRule type="duplicateValues" dxfId="57" priority="30"/>
  </conditionalFormatting>
  <conditionalFormatting sqref="G131:J131">
    <cfRule type="duplicateValues" dxfId="56" priority="29"/>
  </conditionalFormatting>
  <conditionalFormatting sqref="G113:N113">
    <cfRule type="duplicateValues" dxfId="55" priority="44"/>
  </conditionalFormatting>
  <conditionalFormatting sqref="H323:I323">
    <cfRule type="duplicateValues" dxfId="54" priority="17"/>
  </conditionalFormatting>
  <conditionalFormatting sqref="I180">
    <cfRule type="duplicateValues" dxfId="53" priority="162"/>
  </conditionalFormatting>
  <conditionalFormatting sqref="I186">
    <cfRule type="duplicateValues" dxfId="52" priority="156"/>
  </conditionalFormatting>
  <conditionalFormatting sqref="I187">
    <cfRule type="duplicateValues" dxfId="51" priority="155"/>
  </conditionalFormatting>
  <conditionalFormatting sqref="I188">
    <cfRule type="duplicateValues" dxfId="50" priority="154"/>
  </conditionalFormatting>
  <conditionalFormatting sqref="I190">
    <cfRule type="duplicateValues" dxfId="49" priority="152"/>
  </conditionalFormatting>
  <conditionalFormatting sqref="I191">
    <cfRule type="duplicateValues" dxfId="48" priority="151"/>
  </conditionalFormatting>
  <conditionalFormatting sqref="I192:I193">
    <cfRule type="duplicateValues" dxfId="47" priority="150"/>
  </conditionalFormatting>
  <conditionalFormatting sqref="I195">
    <cfRule type="duplicateValues" dxfId="46" priority="148"/>
  </conditionalFormatting>
  <conditionalFormatting sqref="I196">
    <cfRule type="duplicateValues" dxfId="45" priority="159"/>
  </conditionalFormatting>
  <conditionalFormatting sqref="I197">
    <cfRule type="duplicateValues" dxfId="44" priority="147"/>
  </conditionalFormatting>
  <conditionalFormatting sqref="I198">
    <cfRule type="duplicateValues" dxfId="43" priority="143"/>
  </conditionalFormatting>
  <conditionalFormatting sqref="I199">
    <cfRule type="duplicateValues" dxfId="42" priority="142"/>
  </conditionalFormatting>
  <conditionalFormatting sqref="I200">
    <cfRule type="duplicateValues" dxfId="41" priority="141"/>
  </conditionalFormatting>
  <conditionalFormatting sqref="I201">
    <cfRule type="duplicateValues" dxfId="40" priority="140"/>
  </conditionalFormatting>
  <conditionalFormatting sqref="I202">
    <cfRule type="duplicateValues" dxfId="39" priority="138"/>
  </conditionalFormatting>
  <conditionalFormatting sqref="I203">
    <cfRule type="duplicateValues" dxfId="38" priority="137"/>
  </conditionalFormatting>
  <conditionalFormatting sqref="I204">
    <cfRule type="duplicateValues" dxfId="37" priority="136"/>
  </conditionalFormatting>
  <conditionalFormatting sqref="I205">
    <cfRule type="duplicateValues" dxfId="36" priority="160"/>
  </conditionalFormatting>
  <conditionalFormatting sqref="I206">
    <cfRule type="duplicateValues" dxfId="35" priority="132"/>
  </conditionalFormatting>
  <conditionalFormatting sqref="I207">
    <cfRule type="duplicateValues" dxfId="34" priority="131"/>
  </conditionalFormatting>
  <conditionalFormatting sqref="I208">
    <cfRule type="duplicateValues" dxfId="33" priority="130"/>
  </conditionalFormatting>
  <conditionalFormatting sqref="I209">
    <cfRule type="duplicateValues" dxfId="32" priority="129"/>
  </conditionalFormatting>
  <conditionalFormatting sqref="I210">
    <cfRule type="duplicateValues" dxfId="31" priority="128"/>
  </conditionalFormatting>
  <conditionalFormatting sqref="I211:I212">
    <cfRule type="duplicateValues" dxfId="30" priority="127"/>
  </conditionalFormatting>
  <conditionalFormatting sqref="I213">
    <cfRule type="duplicateValues" dxfId="29" priority="126"/>
  </conditionalFormatting>
  <conditionalFormatting sqref="I214">
    <cfRule type="duplicateValues" dxfId="28" priority="125"/>
  </conditionalFormatting>
  <conditionalFormatting sqref="I216">
    <cfRule type="duplicateValues" dxfId="27" priority="123"/>
  </conditionalFormatting>
  <conditionalFormatting sqref="I217">
    <cfRule type="duplicateValues" dxfId="26" priority="121"/>
  </conditionalFormatting>
  <conditionalFormatting sqref="I218">
    <cfRule type="duplicateValues" dxfId="25" priority="120"/>
  </conditionalFormatting>
  <conditionalFormatting sqref="I351">
    <cfRule type="duplicateValues" dxfId="24" priority="11"/>
  </conditionalFormatting>
  <conditionalFormatting sqref="I185:J185">
    <cfRule type="duplicateValues" dxfId="23" priority="161"/>
  </conditionalFormatting>
  <conditionalFormatting sqref="I215:J215">
    <cfRule type="duplicateValues" dxfId="22" priority="124"/>
  </conditionalFormatting>
  <conditionalFormatting sqref="J188">
    <cfRule type="duplicateValues" dxfId="21" priority="153"/>
  </conditionalFormatting>
  <conditionalFormatting sqref="J192">
    <cfRule type="duplicateValues" dxfId="20" priority="149"/>
  </conditionalFormatting>
  <conditionalFormatting sqref="J197">
    <cfRule type="duplicateValues" dxfId="19" priority="146"/>
  </conditionalFormatting>
  <conditionalFormatting sqref="J201">
    <cfRule type="duplicateValues" dxfId="18" priority="139"/>
  </conditionalFormatting>
  <conditionalFormatting sqref="J204">
    <cfRule type="duplicateValues" dxfId="17" priority="135"/>
  </conditionalFormatting>
  <conditionalFormatting sqref="J205">
    <cfRule type="duplicateValues" dxfId="16" priority="133"/>
  </conditionalFormatting>
  <conditionalFormatting sqref="J216">
    <cfRule type="duplicateValues" dxfId="15" priority="122"/>
  </conditionalFormatting>
  <conditionalFormatting sqref="J13:Q13">
    <cfRule type="duplicateValues" dxfId="14" priority="260"/>
  </conditionalFormatting>
  <conditionalFormatting sqref="K185">
    <cfRule type="duplicateValues" dxfId="13" priority="158"/>
  </conditionalFormatting>
  <conditionalFormatting sqref="K197">
    <cfRule type="duplicateValues" dxfId="12" priority="145"/>
  </conditionalFormatting>
  <conditionalFormatting sqref="K204">
    <cfRule type="duplicateValues" dxfId="11" priority="134"/>
  </conditionalFormatting>
  <conditionalFormatting sqref="K216">
    <cfRule type="duplicateValues" dxfId="10" priority="119"/>
  </conditionalFormatting>
  <conditionalFormatting sqref="L185">
    <cfRule type="duplicateValues" dxfId="9" priority="157"/>
  </conditionalFormatting>
  <conditionalFormatting sqref="L197">
    <cfRule type="duplicateValues" dxfId="8" priority="144"/>
  </conditionalFormatting>
  <conditionalFormatting sqref="O56">
    <cfRule type="duplicateValues" dxfId="7" priority="248"/>
  </conditionalFormatting>
  <conditionalFormatting sqref="O113:R113">
    <cfRule type="duplicateValues" dxfId="6" priority="42"/>
  </conditionalFormatting>
  <conditionalFormatting sqref="P56:Q56">
    <cfRule type="duplicateValues" dxfId="5" priority="238"/>
  </conditionalFormatting>
  <conditionalFormatting sqref="R56">
    <cfRule type="duplicateValues" dxfId="4" priority="232"/>
  </conditionalFormatting>
  <conditionalFormatting sqref="S56:T56">
    <cfRule type="duplicateValues" dxfId="3" priority="229"/>
  </conditionalFormatting>
  <conditionalFormatting sqref="AA322:AB322">
    <cfRule type="duplicateValues" dxfId="2" priority="16"/>
  </conditionalFormatting>
  <conditionalFormatting sqref="AA350:AB350">
    <cfRule type="duplicateValues" dxfId="1" priority="10"/>
  </conditionalFormatting>
  <conditionalFormatting sqref="AC322 C322:Z322">
    <cfRule type="duplicateValues" dxfId="0" priority="24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A45C-5870-43A5-9083-C4E88CD59A9B}">
  <sheetPr codeName="Sheet18"/>
  <dimension ref="A1:M45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bestFit="1" customWidth="1"/>
    <col min="2" max="2" width="9.140625" customWidth="1"/>
    <col min="3" max="3" width="16.5703125" customWidth="1"/>
  </cols>
  <sheetData>
    <row r="1" spans="1:13" x14ac:dyDescent="0.25">
      <c r="A1" t="s">
        <v>1141</v>
      </c>
      <c r="B1" t="s">
        <v>1142</v>
      </c>
      <c r="C1" t="s">
        <v>1140</v>
      </c>
      <c r="D1" t="s">
        <v>1090</v>
      </c>
      <c r="E1" t="s">
        <v>1091</v>
      </c>
      <c r="F1" t="s">
        <v>1092</v>
      </c>
      <c r="G1" t="s">
        <v>1093</v>
      </c>
      <c r="H1" t="s">
        <v>1094</v>
      </c>
      <c r="I1" t="s">
        <v>1095</v>
      </c>
      <c r="J1" t="s">
        <v>1096</v>
      </c>
      <c r="K1" t="s">
        <v>1097</v>
      </c>
      <c r="L1" t="s">
        <v>1098</v>
      </c>
      <c r="M1" t="s">
        <v>1099</v>
      </c>
    </row>
    <row r="2" spans="1:13" x14ac:dyDescent="0.25">
      <c r="A2">
        <v>2</v>
      </c>
      <c r="C2">
        <f t="shared" ref="C2:C65" si="0">ROUND(SUM(D2:M2),0)</f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>
        <v>3</v>
      </c>
      <c r="C3">
        <f t="shared" si="0"/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>
        <v>4</v>
      </c>
      <c r="C4">
        <f t="shared" si="0"/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5</v>
      </c>
      <c r="C5">
        <f t="shared" si="0"/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>
        <v>6</v>
      </c>
      <c r="C6">
        <f t="shared" si="0"/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>
        <v>7</v>
      </c>
      <c r="C7">
        <f t="shared" si="0"/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>
        <v>8</v>
      </c>
      <c r="C8">
        <f t="shared" si="0"/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>
        <v>9</v>
      </c>
      <c r="C9">
        <f t="shared" si="0"/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>
        <v>10</v>
      </c>
      <c r="C10">
        <f t="shared" si="0"/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>
        <v>11</v>
      </c>
      <c r="C11">
        <f t="shared" si="0"/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12</v>
      </c>
      <c r="C12">
        <f t="shared" si="0"/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>
        <v>13</v>
      </c>
      <c r="C13">
        <f t="shared" si="0"/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>
        <v>14</v>
      </c>
      <c r="C14">
        <f t="shared" si="0"/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>
        <v>15</v>
      </c>
      <c r="C15">
        <f t="shared" si="0"/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>
        <v>16</v>
      </c>
      <c r="C16">
        <f t="shared" si="0"/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17</v>
      </c>
      <c r="C17">
        <f t="shared" si="0"/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25">
      <c r="A18">
        <v>18</v>
      </c>
      <c r="C18">
        <f t="shared" si="0"/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>
        <v>19</v>
      </c>
      <c r="C19">
        <f t="shared" si="0"/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>
        <v>20</v>
      </c>
      <c r="C20">
        <f t="shared" si="0"/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>
        <v>21</v>
      </c>
      <c r="C21">
        <f t="shared" si="0"/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>
        <v>22</v>
      </c>
      <c r="C22">
        <f t="shared" si="0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23</v>
      </c>
      <c r="C23">
        <f t="shared" si="0"/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24</v>
      </c>
      <c r="C24">
        <f t="shared" si="0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25</v>
      </c>
      <c r="C25">
        <f t="shared" si="0"/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>
        <v>26</v>
      </c>
      <c r="C26">
        <f t="shared" si="0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>
        <v>27</v>
      </c>
      <c r="C27">
        <f t="shared" si="0"/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>
        <v>28</v>
      </c>
      <c r="C28">
        <f t="shared" si="0"/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29</v>
      </c>
      <c r="C29">
        <f t="shared" si="0"/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30</v>
      </c>
      <c r="C30">
        <f t="shared" si="0"/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31</v>
      </c>
      <c r="C31">
        <f t="shared" si="0"/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32</v>
      </c>
      <c r="C32">
        <f t="shared" si="0"/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>
        <v>33</v>
      </c>
      <c r="C33">
        <f t="shared" si="0"/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34</v>
      </c>
      <c r="C34">
        <f t="shared" si="0"/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>
        <v>35</v>
      </c>
      <c r="C35">
        <f t="shared" si="0"/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>
        <v>36</v>
      </c>
      <c r="C36">
        <f t="shared" si="0"/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37</v>
      </c>
      <c r="C37">
        <f t="shared" si="0"/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>
        <v>38</v>
      </c>
      <c r="C38">
        <f t="shared" si="0"/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>
        <v>39</v>
      </c>
      <c r="C39">
        <f t="shared" si="0"/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>
        <v>40</v>
      </c>
      <c r="C40">
        <f t="shared" si="0"/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>
        <v>41</v>
      </c>
      <c r="C41">
        <f t="shared" si="0"/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25">
      <c r="A42">
        <v>42</v>
      </c>
      <c r="C42">
        <f t="shared" si="0"/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>
        <v>43</v>
      </c>
      <c r="C43">
        <f t="shared" si="0"/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25">
      <c r="A44">
        <v>44</v>
      </c>
      <c r="C44">
        <f t="shared" si="0"/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>
        <v>45</v>
      </c>
      <c r="C45">
        <f t="shared" si="0"/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>
        <v>46</v>
      </c>
      <c r="C46">
        <f t="shared" si="0"/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25">
      <c r="A47">
        <v>47</v>
      </c>
      <c r="C47">
        <f t="shared" si="0"/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>
        <v>48</v>
      </c>
      <c r="C48">
        <f t="shared" si="0"/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>
        <v>49</v>
      </c>
      <c r="C49">
        <f t="shared" si="0"/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>
        <v>50</v>
      </c>
      <c r="C50">
        <f t="shared" si="0"/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25">
      <c r="A51">
        <v>51</v>
      </c>
      <c r="C51">
        <f t="shared" si="0"/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25">
      <c r="A52">
        <v>52</v>
      </c>
      <c r="C52">
        <f t="shared" si="0"/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>
        <v>53</v>
      </c>
      <c r="C53">
        <f t="shared" si="0"/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25">
      <c r="A54">
        <v>54</v>
      </c>
      <c r="C54">
        <f t="shared" si="0"/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25">
      <c r="A55">
        <v>55</v>
      </c>
      <c r="C55">
        <f t="shared" si="0"/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25">
      <c r="A56">
        <v>56</v>
      </c>
      <c r="C56">
        <f t="shared" si="0"/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25">
      <c r="A57">
        <v>57</v>
      </c>
      <c r="C57">
        <f t="shared" si="0"/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25">
      <c r="A58">
        <v>58</v>
      </c>
      <c r="C58">
        <f t="shared" si="0"/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25">
      <c r="A59">
        <v>59</v>
      </c>
      <c r="C59">
        <f t="shared" si="0"/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>
        <v>60</v>
      </c>
      <c r="C60">
        <f t="shared" si="0"/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25">
      <c r="A61">
        <v>61</v>
      </c>
      <c r="C61">
        <f t="shared" si="0"/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>
        <v>62</v>
      </c>
      <c r="C62">
        <f t="shared" si="0"/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>
        <v>63</v>
      </c>
      <c r="C63">
        <f t="shared" si="0"/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64</v>
      </c>
      <c r="C64">
        <f t="shared" si="0"/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>
        <v>65</v>
      </c>
      <c r="C65">
        <f t="shared" si="0"/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25">
      <c r="A66">
        <v>66</v>
      </c>
      <c r="C66">
        <f t="shared" ref="C66:C129" si="1">ROUND(SUM(D66:M66),0)</f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3" x14ac:dyDescent="0.25">
      <c r="A67">
        <v>67</v>
      </c>
      <c r="C67">
        <f t="shared" si="1"/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25">
      <c r="A68">
        <v>68</v>
      </c>
      <c r="C68">
        <f t="shared" si="1"/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69</v>
      </c>
      <c r="C69">
        <f t="shared" si="1"/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70</v>
      </c>
      <c r="C70">
        <f t="shared" si="1"/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71</v>
      </c>
      <c r="C71">
        <f t="shared" si="1"/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72</v>
      </c>
      <c r="C72">
        <f t="shared" si="1"/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73</v>
      </c>
      <c r="C73">
        <f t="shared" si="1"/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>
        <v>74</v>
      </c>
      <c r="C74">
        <f t="shared" si="1"/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25">
      <c r="A75">
        <v>75</v>
      </c>
      <c r="C75">
        <f t="shared" si="1"/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25">
      <c r="A76">
        <v>76</v>
      </c>
      <c r="C76">
        <f t="shared" si="1"/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77</v>
      </c>
      <c r="C77">
        <f t="shared" si="1"/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78</v>
      </c>
      <c r="C78">
        <f t="shared" si="1"/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79</v>
      </c>
      <c r="C79">
        <f t="shared" si="1"/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5">
      <c r="A80">
        <v>80</v>
      </c>
      <c r="C80">
        <f t="shared" si="1"/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81</v>
      </c>
      <c r="C81">
        <f t="shared" si="1"/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25">
      <c r="A82">
        <v>82</v>
      </c>
      <c r="C82">
        <f t="shared" si="1"/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25">
      <c r="A83">
        <v>83</v>
      </c>
      <c r="C83">
        <f t="shared" si="1"/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25">
      <c r="A84">
        <v>84</v>
      </c>
      <c r="C84">
        <f t="shared" si="1"/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25">
      <c r="A85">
        <v>85</v>
      </c>
      <c r="C85">
        <f t="shared" si="1"/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25">
      <c r="A86">
        <v>86</v>
      </c>
      <c r="C86">
        <f t="shared" si="1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25">
      <c r="A87">
        <v>87</v>
      </c>
      <c r="C87">
        <f t="shared" si="1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25">
      <c r="A88">
        <v>88</v>
      </c>
      <c r="C88">
        <f t="shared" si="1"/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25">
      <c r="A89">
        <v>89</v>
      </c>
      <c r="C89">
        <f t="shared" si="1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25">
      <c r="A90">
        <v>90</v>
      </c>
      <c r="C90">
        <f t="shared" si="1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>
        <v>91</v>
      </c>
      <c r="C91">
        <f t="shared" si="1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25">
      <c r="A92">
        <v>92</v>
      </c>
      <c r="C92">
        <f t="shared" si="1"/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25">
      <c r="A93">
        <v>93</v>
      </c>
      <c r="C93">
        <f t="shared" si="1"/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>
        <v>94</v>
      </c>
      <c r="C94">
        <f t="shared" si="1"/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>
        <v>95</v>
      </c>
      <c r="C95">
        <f t="shared" si="1"/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v>96</v>
      </c>
      <c r="C96">
        <f t="shared" si="1"/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v>97</v>
      </c>
      <c r="C97">
        <f t="shared" si="1"/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v>98</v>
      </c>
      <c r="C98">
        <f t="shared" si="1"/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>
        <v>99</v>
      </c>
      <c r="C99">
        <f t="shared" si="1"/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>
        <v>100</v>
      </c>
      <c r="C100">
        <f t="shared" si="1"/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v>101</v>
      </c>
      <c r="C101">
        <f t="shared" si="1"/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v>102</v>
      </c>
      <c r="C102">
        <f t="shared" si="1"/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v>103</v>
      </c>
      <c r="C103">
        <f t="shared" si="1"/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v>104</v>
      </c>
      <c r="C104">
        <f t="shared" si="1"/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105</v>
      </c>
      <c r="C105">
        <f t="shared" si="1"/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106</v>
      </c>
      <c r="C106">
        <f t="shared" si="1"/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v>107</v>
      </c>
      <c r="C107">
        <f t="shared" si="1"/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108</v>
      </c>
      <c r="C108">
        <f t="shared" si="1"/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109</v>
      </c>
      <c r="C109">
        <f t="shared" si="1"/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110</v>
      </c>
      <c r="C110">
        <f t="shared" si="1"/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111</v>
      </c>
      <c r="C111">
        <f t="shared" si="1"/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v>112</v>
      </c>
      <c r="C112">
        <f t="shared" si="1"/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v>113</v>
      </c>
      <c r="C113">
        <f t="shared" si="1"/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>
        <v>114</v>
      </c>
      <c r="C114">
        <f t="shared" si="1"/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>
        <v>115</v>
      </c>
      <c r="C115">
        <f t="shared" si="1"/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>
        <v>116</v>
      </c>
      <c r="C116">
        <f t="shared" si="1"/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>
        <v>117</v>
      </c>
      <c r="C117">
        <f t="shared" si="1"/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v>118</v>
      </c>
      <c r="C118">
        <f t="shared" si="1"/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119</v>
      </c>
      <c r="C119">
        <f t="shared" si="1"/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v>120</v>
      </c>
      <c r="C120">
        <f t="shared" si="1"/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>
        <v>121</v>
      </c>
      <c r="C121">
        <f t="shared" si="1"/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v>122</v>
      </c>
      <c r="C122">
        <f t="shared" si="1"/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v>123</v>
      </c>
      <c r="C123">
        <f t="shared" si="1"/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v>124</v>
      </c>
      <c r="C124">
        <f t="shared" si="1"/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v>125</v>
      </c>
      <c r="C125">
        <f t="shared" si="1"/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v>126</v>
      </c>
      <c r="C126">
        <f t="shared" si="1"/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v>127</v>
      </c>
      <c r="C127">
        <f t="shared" si="1"/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v>128</v>
      </c>
      <c r="C128">
        <f t="shared" si="1"/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>
        <v>129</v>
      </c>
      <c r="C129">
        <f t="shared" si="1"/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>
        <v>130</v>
      </c>
      <c r="C130">
        <f t="shared" ref="C130:C193" si="2">ROUND(SUM(D130:M130),0)</f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>
        <v>131</v>
      </c>
      <c r="C131">
        <f t="shared" si="2"/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>
        <v>132</v>
      </c>
      <c r="C132">
        <f t="shared" si="2"/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v>133</v>
      </c>
      <c r="C133">
        <f t="shared" si="2"/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v>134</v>
      </c>
      <c r="C134">
        <f t="shared" si="2"/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v>135</v>
      </c>
      <c r="C135">
        <f t="shared" si="2"/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v>136</v>
      </c>
      <c r="C136">
        <f t="shared" si="2"/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v>137</v>
      </c>
      <c r="C137">
        <f t="shared" si="2"/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v>138</v>
      </c>
      <c r="C138">
        <f t="shared" si="2"/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v>139</v>
      </c>
      <c r="C139">
        <f t="shared" si="2"/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v>140</v>
      </c>
      <c r="C140">
        <f t="shared" si="2"/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v>141</v>
      </c>
      <c r="C141">
        <f t="shared" si="2"/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v>142</v>
      </c>
      <c r="C142">
        <f t="shared" si="2"/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v>143</v>
      </c>
      <c r="C143">
        <f t="shared" si="2"/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v>144</v>
      </c>
      <c r="C144">
        <f t="shared" si="2"/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v>145</v>
      </c>
      <c r="C145">
        <f t="shared" si="2"/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v>146</v>
      </c>
      <c r="C146">
        <f t="shared" si="2"/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v>147</v>
      </c>
      <c r="C147">
        <f t="shared" si="2"/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148</v>
      </c>
      <c r="C148">
        <f t="shared" si="2"/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149</v>
      </c>
      <c r="C149">
        <f t="shared" si="2"/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v>150</v>
      </c>
      <c r="C150">
        <f t="shared" si="2"/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v>151</v>
      </c>
      <c r="C151">
        <f t="shared" si="2"/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v>152</v>
      </c>
      <c r="C152">
        <f t="shared" si="2"/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v>153</v>
      </c>
      <c r="C153">
        <f t="shared" si="2"/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v>154</v>
      </c>
      <c r="C154">
        <f t="shared" si="2"/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>
        <v>155</v>
      </c>
      <c r="C155">
        <f t="shared" si="2"/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>
        <v>156</v>
      </c>
      <c r="C156">
        <f t="shared" si="2"/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>
        <v>157</v>
      </c>
      <c r="C157">
        <f t="shared" si="2"/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>
        <v>158</v>
      </c>
      <c r="C158">
        <f t="shared" si="2"/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5">
      <c r="A159">
        <v>159</v>
      </c>
      <c r="C159">
        <f t="shared" si="2"/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>
        <v>160</v>
      </c>
      <c r="C160">
        <f t="shared" si="2"/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3" x14ac:dyDescent="0.25">
      <c r="A161">
        <v>161</v>
      </c>
      <c r="C161">
        <f t="shared" si="2"/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>
        <v>162</v>
      </c>
      <c r="C162">
        <f t="shared" si="2"/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5">
      <c r="A163">
        <v>163</v>
      </c>
      <c r="C163">
        <f t="shared" si="2"/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>
        <v>164</v>
      </c>
      <c r="C164">
        <f t="shared" si="2"/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>
        <v>165</v>
      </c>
      <c r="C165">
        <f t="shared" si="2"/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 x14ac:dyDescent="0.25">
      <c r="A166">
        <v>166</v>
      </c>
      <c r="C166">
        <f t="shared" si="2"/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3" x14ac:dyDescent="0.25">
      <c r="A167">
        <v>167</v>
      </c>
      <c r="C167">
        <f t="shared" si="2"/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3" x14ac:dyDescent="0.25">
      <c r="A168">
        <v>168</v>
      </c>
      <c r="C168">
        <f t="shared" si="2"/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>
        <v>169</v>
      </c>
      <c r="C169">
        <f t="shared" si="2"/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>
        <v>170</v>
      </c>
      <c r="C170">
        <f t="shared" si="2"/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v>171</v>
      </c>
      <c r="C171">
        <f t="shared" si="2"/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>
        <v>172</v>
      </c>
      <c r="C172">
        <f t="shared" si="2"/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>
        <v>173</v>
      </c>
      <c r="C173">
        <f t="shared" si="2"/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v>174</v>
      </c>
      <c r="C174">
        <f t="shared" si="2"/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v>175</v>
      </c>
      <c r="C175">
        <f t="shared" si="2"/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>
        <v>176</v>
      </c>
      <c r="C176">
        <f t="shared" si="2"/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1:13" x14ac:dyDescent="0.25">
      <c r="A177">
        <v>177</v>
      </c>
      <c r="C177">
        <f t="shared" si="2"/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178</v>
      </c>
      <c r="C178">
        <f t="shared" si="2"/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179</v>
      </c>
      <c r="C179">
        <f t="shared" si="2"/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v>180</v>
      </c>
      <c r="C180">
        <f t="shared" si="2"/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v>181</v>
      </c>
      <c r="C181">
        <f t="shared" si="2"/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v>182</v>
      </c>
      <c r="C182">
        <f t="shared" si="2"/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v>183</v>
      </c>
      <c r="C183">
        <f t="shared" si="2"/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v>184</v>
      </c>
      <c r="C184">
        <f t="shared" si="2"/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v>185</v>
      </c>
      <c r="C185">
        <f t="shared" si="2"/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v>186</v>
      </c>
      <c r="C186">
        <f t="shared" si="2"/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3" x14ac:dyDescent="0.25">
      <c r="A187">
        <v>187</v>
      </c>
      <c r="C187">
        <f t="shared" si="2"/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x14ac:dyDescent="0.25">
      <c r="A188">
        <v>188</v>
      </c>
      <c r="C188">
        <f t="shared" si="2"/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v>189</v>
      </c>
      <c r="C189">
        <f t="shared" si="2"/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v>190</v>
      </c>
      <c r="C190">
        <f t="shared" si="2"/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5">
      <c r="A191">
        <v>191</v>
      </c>
      <c r="C191">
        <f t="shared" si="2"/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3" x14ac:dyDescent="0.25">
      <c r="A192">
        <v>192</v>
      </c>
      <c r="C192">
        <f t="shared" si="2"/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</row>
    <row r="193" spans="1:13" x14ac:dyDescent="0.25">
      <c r="A193">
        <v>193</v>
      </c>
      <c r="C193">
        <f t="shared" si="2"/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>
        <v>194</v>
      </c>
      <c r="C194">
        <f t="shared" ref="C194:C257" si="3">ROUND(SUM(D194:M194),0)</f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5">
      <c r="A195">
        <v>195</v>
      </c>
      <c r="C195">
        <f t="shared" si="3"/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v>196</v>
      </c>
      <c r="C196">
        <f t="shared" si="3"/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v>197</v>
      </c>
      <c r="C197">
        <f t="shared" si="3"/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v>198</v>
      </c>
      <c r="C198">
        <f t="shared" si="3"/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v>199</v>
      </c>
      <c r="C199">
        <f t="shared" si="3"/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 x14ac:dyDescent="0.25">
      <c r="A200">
        <v>200</v>
      </c>
      <c r="C200">
        <f t="shared" si="3"/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v>201</v>
      </c>
      <c r="C201">
        <f t="shared" si="3"/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>
        <v>202</v>
      </c>
      <c r="C202">
        <f t="shared" si="3"/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>
        <v>203</v>
      </c>
      <c r="C203">
        <f t="shared" si="3"/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v>204</v>
      </c>
      <c r="C204">
        <f t="shared" si="3"/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v>205</v>
      </c>
      <c r="C205">
        <f t="shared" si="3"/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v>206</v>
      </c>
      <c r="C206">
        <f t="shared" si="3"/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v>207</v>
      </c>
      <c r="C207">
        <f t="shared" si="3"/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v>208</v>
      </c>
      <c r="C208">
        <f t="shared" si="3"/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v>209</v>
      </c>
      <c r="C209">
        <f t="shared" si="3"/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 x14ac:dyDescent="0.25">
      <c r="A210">
        <v>210</v>
      </c>
      <c r="C210">
        <f t="shared" si="3"/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>
        <v>211</v>
      </c>
      <c r="C211">
        <f t="shared" si="3"/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>
        <v>212</v>
      </c>
      <c r="C212">
        <f t="shared" si="3"/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5">
      <c r="A213">
        <v>213</v>
      </c>
      <c r="C213">
        <f t="shared" si="3"/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>
        <v>214</v>
      </c>
      <c r="C214">
        <f t="shared" si="3"/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>
        <v>215</v>
      </c>
      <c r="C215">
        <f t="shared" si="3"/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>
        <v>216</v>
      </c>
      <c r="C216">
        <f t="shared" si="3"/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>
        <v>217</v>
      </c>
      <c r="C217">
        <f t="shared" si="3"/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v>218</v>
      </c>
      <c r="C218">
        <f t="shared" si="3"/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v>219</v>
      </c>
      <c r="C219">
        <f t="shared" si="3"/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v>220</v>
      </c>
      <c r="C220">
        <f t="shared" si="3"/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v>221</v>
      </c>
      <c r="C221">
        <f t="shared" si="3"/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222</v>
      </c>
      <c r="C222">
        <f t="shared" si="3"/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v>223</v>
      </c>
      <c r="C223">
        <f t="shared" si="3"/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v>224</v>
      </c>
      <c r="C224">
        <f t="shared" si="3"/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 x14ac:dyDescent="0.25">
      <c r="A225">
        <v>225</v>
      </c>
      <c r="C225">
        <f t="shared" si="3"/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v>226</v>
      </c>
      <c r="C226">
        <f t="shared" si="3"/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v>227</v>
      </c>
      <c r="C227">
        <f t="shared" si="3"/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228</v>
      </c>
      <c r="C228">
        <f t="shared" si="3"/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v>229</v>
      </c>
      <c r="C229">
        <f t="shared" si="3"/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v>230</v>
      </c>
      <c r="C230">
        <f t="shared" si="3"/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>
        <v>231</v>
      </c>
      <c r="C231">
        <f t="shared" si="3"/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>
        <v>232</v>
      </c>
      <c r="C232">
        <f t="shared" si="3"/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v>233</v>
      </c>
      <c r="C233">
        <f t="shared" si="3"/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v>234</v>
      </c>
      <c r="C234">
        <f t="shared" si="3"/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v>235</v>
      </c>
      <c r="C235">
        <f t="shared" si="3"/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v>236</v>
      </c>
      <c r="C236">
        <f t="shared" si="3"/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v>237</v>
      </c>
      <c r="C237">
        <f t="shared" si="3"/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 x14ac:dyDescent="0.25">
      <c r="A238">
        <v>238</v>
      </c>
      <c r="C238">
        <f t="shared" si="3"/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 x14ac:dyDescent="0.25">
      <c r="A239">
        <v>239</v>
      </c>
      <c r="C239">
        <f t="shared" si="3"/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</row>
    <row r="240" spans="1:13" x14ac:dyDescent="0.25">
      <c r="A240">
        <v>240</v>
      </c>
      <c r="C240">
        <f t="shared" si="3"/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3" x14ac:dyDescent="0.25">
      <c r="A241">
        <v>241</v>
      </c>
      <c r="C241">
        <f t="shared" si="3"/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 x14ac:dyDescent="0.25">
      <c r="A242">
        <v>242</v>
      </c>
      <c r="C242">
        <f t="shared" si="3"/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25">
      <c r="A243">
        <v>243</v>
      </c>
      <c r="C243">
        <f t="shared" si="3"/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 x14ac:dyDescent="0.25">
      <c r="A244">
        <v>244</v>
      </c>
      <c r="C244">
        <f t="shared" si="3"/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</row>
    <row r="245" spans="1:13" x14ac:dyDescent="0.25">
      <c r="A245">
        <v>245</v>
      </c>
      <c r="C245">
        <f t="shared" si="3"/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 x14ac:dyDescent="0.25">
      <c r="A246">
        <v>246</v>
      </c>
      <c r="C246">
        <f t="shared" si="3"/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</row>
    <row r="247" spans="1:13" x14ac:dyDescent="0.25">
      <c r="A247">
        <v>247</v>
      </c>
      <c r="C247">
        <f t="shared" si="3"/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3" x14ac:dyDescent="0.25">
      <c r="A248">
        <v>248</v>
      </c>
      <c r="C248">
        <f t="shared" si="3"/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</row>
    <row r="249" spans="1:13" x14ac:dyDescent="0.25">
      <c r="A249">
        <v>249</v>
      </c>
      <c r="C249">
        <f t="shared" si="3"/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</row>
    <row r="250" spans="1:13" x14ac:dyDescent="0.25">
      <c r="A250">
        <v>250</v>
      </c>
      <c r="C250">
        <f t="shared" si="3"/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 x14ac:dyDescent="0.25">
      <c r="A251">
        <v>251</v>
      </c>
      <c r="C251">
        <f t="shared" si="3"/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v>252</v>
      </c>
      <c r="C252">
        <f t="shared" si="3"/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v>253</v>
      </c>
      <c r="C253">
        <f t="shared" si="3"/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v>254</v>
      </c>
      <c r="C254">
        <f t="shared" si="3"/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 x14ac:dyDescent="0.25">
      <c r="A255">
        <v>255</v>
      </c>
      <c r="C255">
        <f t="shared" si="3"/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</row>
    <row r="256" spans="1:13" x14ac:dyDescent="0.25">
      <c r="A256">
        <v>256</v>
      </c>
      <c r="C256">
        <f t="shared" si="3"/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 x14ac:dyDescent="0.25">
      <c r="A257">
        <v>257</v>
      </c>
      <c r="C257">
        <f t="shared" si="3"/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 x14ac:dyDescent="0.25">
      <c r="A258">
        <v>258</v>
      </c>
      <c r="C258">
        <f t="shared" ref="C258:C321" si="4">ROUND(SUM(D258:M258),0)</f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v>259</v>
      </c>
      <c r="C259">
        <f t="shared" si="4"/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</row>
    <row r="260" spans="1:13" x14ac:dyDescent="0.25">
      <c r="A260">
        <v>260</v>
      </c>
      <c r="C260">
        <f t="shared" si="4"/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</row>
    <row r="261" spans="1:13" x14ac:dyDescent="0.25">
      <c r="A261">
        <v>261</v>
      </c>
      <c r="C261">
        <f t="shared" si="4"/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</row>
    <row r="262" spans="1:13" x14ac:dyDescent="0.25">
      <c r="A262">
        <v>262</v>
      </c>
      <c r="C262">
        <f t="shared" si="4"/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 x14ac:dyDescent="0.25">
      <c r="A263">
        <v>263</v>
      </c>
      <c r="C263">
        <f t="shared" si="4"/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v>264</v>
      </c>
      <c r="C264">
        <f t="shared" si="4"/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 x14ac:dyDescent="0.25">
      <c r="A265">
        <v>265</v>
      </c>
      <c r="C265">
        <f t="shared" si="4"/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 x14ac:dyDescent="0.25">
      <c r="A266">
        <v>266</v>
      </c>
      <c r="C266">
        <f t="shared" si="4"/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 x14ac:dyDescent="0.25">
      <c r="A267">
        <v>267</v>
      </c>
      <c r="C267">
        <f t="shared" si="4"/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 x14ac:dyDescent="0.25">
      <c r="A268">
        <v>268</v>
      </c>
      <c r="C268">
        <f t="shared" si="4"/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</row>
    <row r="269" spans="1:13" x14ac:dyDescent="0.25">
      <c r="A269">
        <v>269</v>
      </c>
      <c r="C269">
        <f t="shared" si="4"/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v>270</v>
      </c>
      <c r="C270">
        <f t="shared" si="4"/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271</v>
      </c>
      <c r="C271">
        <f t="shared" si="4"/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272</v>
      </c>
      <c r="C272">
        <f t="shared" si="4"/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273</v>
      </c>
      <c r="C273">
        <f t="shared" si="4"/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v>274</v>
      </c>
      <c r="C274">
        <f t="shared" si="4"/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v>275</v>
      </c>
      <c r="C275">
        <f t="shared" si="4"/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v>276</v>
      </c>
      <c r="C276">
        <f t="shared" si="4"/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277</v>
      </c>
      <c r="C277">
        <f t="shared" si="4"/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v>278</v>
      </c>
      <c r="C278">
        <f t="shared" si="4"/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v>279</v>
      </c>
      <c r="C279">
        <f t="shared" si="4"/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v>280</v>
      </c>
      <c r="C280">
        <f t="shared" si="4"/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</row>
    <row r="281" spans="1:13" x14ac:dyDescent="0.25">
      <c r="A281">
        <v>281</v>
      </c>
      <c r="C281">
        <f t="shared" si="4"/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 x14ac:dyDescent="0.25">
      <c r="A282">
        <v>282</v>
      </c>
      <c r="C282">
        <f t="shared" si="4"/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</row>
    <row r="283" spans="1:13" x14ac:dyDescent="0.25">
      <c r="A283">
        <v>283</v>
      </c>
      <c r="C283">
        <f t="shared" si="4"/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</row>
    <row r="284" spans="1:13" x14ac:dyDescent="0.25">
      <c r="A284">
        <v>284</v>
      </c>
      <c r="C284">
        <f t="shared" si="4"/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285</v>
      </c>
      <c r="C285">
        <f t="shared" si="4"/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v>286</v>
      </c>
      <c r="C286">
        <f t="shared" si="4"/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v>287</v>
      </c>
      <c r="C287">
        <f t="shared" si="4"/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v>288</v>
      </c>
      <c r="C288">
        <f t="shared" si="4"/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3" x14ac:dyDescent="0.25">
      <c r="A289">
        <v>289</v>
      </c>
      <c r="C289">
        <f t="shared" si="4"/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v>290</v>
      </c>
      <c r="C290">
        <f t="shared" si="4"/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v>291</v>
      </c>
      <c r="C291">
        <f t="shared" si="4"/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292</v>
      </c>
      <c r="C292">
        <f t="shared" si="4"/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v>293</v>
      </c>
      <c r="C293">
        <f t="shared" si="4"/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 x14ac:dyDescent="0.25">
      <c r="A294">
        <v>294</v>
      </c>
      <c r="C294">
        <f t="shared" si="4"/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</row>
    <row r="295" spans="1:13" x14ac:dyDescent="0.25">
      <c r="A295">
        <v>295</v>
      </c>
      <c r="C295">
        <f t="shared" si="4"/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v>296</v>
      </c>
      <c r="C296">
        <f t="shared" si="4"/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v>297</v>
      </c>
      <c r="C297">
        <f t="shared" si="4"/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 x14ac:dyDescent="0.25">
      <c r="A298">
        <v>298</v>
      </c>
      <c r="C298">
        <f t="shared" si="4"/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</row>
    <row r="299" spans="1:13" x14ac:dyDescent="0.25">
      <c r="A299">
        <v>299</v>
      </c>
      <c r="C299">
        <f t="shared" si="4"/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3" x14ac:dyDescent="0.25">
      <c r="A300">
        <v>300</v>
      </c>
      <c r="C300">
        <f t="shared" si="4"/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 x14ac:dyDescent="0.25">
      <c r="A301">
        <v>301</v>
      </c>
      <c r="C301">
        <f t="shared" si="4"/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v>302</v>
      </c>
      <c r="C302">
        <f t="shared" si="4"/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v>303</v>
      </c>
      <c r="C303">
        <f t="shared" si="4"/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v>304</v>
      </c>
      <c r="C304">
        <f t="shared" si="4"/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v>305</v>
      </c>
      <c r="C305">
        <f t="shared" si="4"/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v>306</v>
      </c>
      <c r="C306">
        <f t="shared" si="4"/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 x14ac:dyDescent="0.25">
      <c r="A307">
        <v>307</v>
      </c>
      <c r="C307">
        <f t="shared" si="4"/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</row>
    <row r="308" spans="1:13" x14ac:dyDescent="0.25">
      <c r="A308">
        <v>308</v>
      </c>
      <c r="C308">
        <f t="shared" si="4"/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</row>
    <row r="309" spans="1:13" x14ac:dyDescent="0.25">
      <c r="A309">
        <v>309</v>
      </c>
      <c r="C309">
        <f t="shared" si="4"/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3" x14ac:dyDescent="0.25">
      <c r="A310">
        <v>310</v>
      </c>
      <c r="C310">
        <f t="shared" si="4"/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3" x14ac:dyDescent="0.25">
      <c r="A311">
        <v>311</v>
      </c>
      <c r="C311">
        <f t="shared" si="4"/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 x14ac:dyDescent="0.25">
      <c r="A312">
        <v>312</v>
      </c>
      <c r="C312">
        <f t="shared" si="4"/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 x14ac:dyDescent="0.25">
      <c r="A313">
        <v>313</v>
      </c>
      <c r="C313">
        <f t="shared" si="4"/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 x14ac:dyDescent="0.25">
      <c r="A314">
        <v>314</v>
      </c>
      <c r="B314">
        <f t="shared" ref="B314:B335" si="5">C314-C342</f>
        <v>0</v>
      </c>
      <c r="C314">
        <f t="shared" si="4"/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 x14ac:dyDescent="0.25">
      <c r="A315">
        <v>315</v>
      </c>
      <c r="B315">
        <f t="shared" si="5"/>
        <v>0</v>
      </c>
      <c r="C315">
        <f t="shared" si="4"/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</row>
    <row r="316" spans="1:13" x14ac:dyDescent="0.25">
      <c r="A316">
        <v>316</v>
      </c>
      <c r="B316">
        <f t="shared" si="5"/>
        <v>0</v>
      </c>
      <c r="C316">
        <f t="shared" si="4"/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 x14ac:dyDescent="0.25">
      <c r="A317">
        <v>317</v>
      </c>
      <c r="B317">
        <f t="shared" si="5"/>
        <v>0</v>
      </c>
      <c r="C317">
        <f t="shared" si="4"/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 x14ac:dyDescent="0.25">
      <c r="A318">
        <v>318</v>
      </c>
      <c r="B318">
        <f t="shared" si="5"/>
        <v>0</v>
      </c>
      <c r="C318">
        <f t="shared" si="4"/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 x14ac:dyDescent="0.25">
      <c r="A319">
        <v>319</v>
      </c>
      <c r="B319">
        <f t="shared" si="5"/>
        <v>0</v>
      </c>
      <c r="C319">
        <f t="shared" si="4"/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 x14ac:dyDescent="0.25">
      <c r="A320">
        <v>320</v>
      </c>
      <c r="B320">
        <f t="shared" si="5"/>
        <v>0</v>
      </c>
      <c r="C320">
        <f t="shared" si="4"/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 x14ac:dyDescent="0.25">
      <c r="A321">
        <v>321</v>
      </c>
      <c r="B321">
        <f t="shared" si="5"/>
        <v>0</v>
      </c>
      <c r="C321">
        <f t="shared" si="4"/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 x14ac:dyDescent="0.25">
      <c r="A322">
        <v>322</v>
      </c>
      <c r="B322">
        <f t="shared" si="5"/>
        <v>0</v>
      </c>
      <c r="C322">
        <f t="shared" ref="C322:C385" si="6">ROUND(SUM(D322:M322),0)</f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323</v>
      </c>
      <c r="B323">
        <f t="shared" si="5"/>
        <v>0</v>
      </c>
      <c r="C323">
        <f t="shared" si="6"/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v>324</v>
      </c>
      <c r="B324">
        <f t="shared" si="5"/>
        <v>0</v>
      </c>
      <c r="C324">
        <f t="shared" si="6"/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v>325</v>
      </c>
      <c r="B325">
        <f t="shared" si="5"/>
        <v>0</v>
      </c>
      <c r="C325">
        <f t="shared" si="6"/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v>326</v>
      </c>
      <c r="B326">
        <f t="shared" si="5"/>
        <v>0</v>
      </c>
      <c r="C326">
        <f t="shared" si="6"/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v>327</v>
      </c>
      <c r="B327">
        <f t="shared" si="5"/>
        <v>0</v>
      </c>
      <c r="C327">
        <f t="shared" si="6"/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v>328</v>
      </c>
      <c r="B328">
        <f t="shared" si="5"/>
        <v>0</v>
      </c>
      <c r="C328">
        <f t="shared" si="6"/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 x14ac:dyDescent="0.25">
      <c r="A329">
        <v>329</v>
      </c>
      <c r="B329">
        <f t="shared" si="5"/>
        <v>0</v>
      </c>
      <c r="C329">
        <f t="shared" si="6"/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 x14ac:dyDescent="0.25">
      <c r="A330">
        <v>330</v>
      </c>
      <c r="B330">
        <f t="shared" si="5"/>
        <v>0</v>
      </c>
      <c r="C330">
        <f t="shared" si="6"/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</row>
    <row r="331" spans="1:13" x14ac:dyDescent="0.25">
      <c r="A331">
        <v>331</v>
      </c>
      <c r="B331">
        <f t="shared" si="5"/>
        <v>0</v>
      </c>
      <c r="C331">
        <f t="shared" si="6"/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 x14ac:dyDescent="0.25">
      <c r="A332">
        <v>332</v>
      </c>
      <c r="B332">
        <f t="shared" si="5"/>
        <v>0</v>
      </c>
      <c r="C332">
        <f t="shared" si="6"/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v>333</v>
      </c>
      <c r="B333">
        <f t="shared" si="5"/>
        <v>0</v>
      </c>
      <c r="C333">
        <f t="shared" si="6"/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 x14ac:dyDescent="0.25">
      <c r="A334">
        <v>334</v>
      </c>
      <c r="B334">
        <f t="shared" si="5"/>
        <v>0</v>
      </c>
      <c r="C334">
        <f t="shared" si="6"/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</row>
    <row r="335" spans="1:13" x14ac:dyDescent="0.25">
      <c r="A335">
        <v>335</v>
      </c>
      <c r="B335">
        <f t="shared" si="5"/>
        <v>0</v>
      </c>
      <c r="C335">
        <f t="shared" si="6"/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v>336</v>
      </c>
      <c r="B336">
        <f>C336-C365</f>
        <v>0</v>
      </c>
      <c r="C336">
        <f t="shared" si="6"/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 x14ac:dyDescent="0.25">
      <c r="A337">
        <v>337</v>
      </c>
      <c r="B337">
        <f>C337-C367</f>
        <v>0</v>
      </c>
      <c r="C337">
        <f t="shared" si="6"/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 x14ac:dyDescent="0.25">
      <c r="A338">
        <v>338</v>
      </c>
      <c r="B338">
        <f>C338-C369</f>
        <v>0</v>
      </c>
      <c r="C338">
        <f t="shared" si="6"/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3" x14ac:dyDescent="0.25">
      <c r="A339">
        <v>339</v>
      </c>
      <c r="B339">
        <f>C339-C370</f>
        <v>0</v>
      </c>
      <c r="C339">
        <f t="shared" si="6"/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 x14ac:dyDescent="0.25">
      <c r="A340">
        <v>340</v>
      </c>
      <c r="B340">
        <f>C340-C371</f>
        <v>0</v>
      </c>
      <c r="C340">
        <f t="shared" si="6"/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3" x14ac:dyDescent="0.25">
      <c r="A341">
        <v>341</v>
      </c>
      <c r="B341">
        <f>C341-C372</f>
        <v>0</v>
      </c>
      <c r="C341">
        <f t="shared" si="6"/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v>342</v>
      </c>
      <c r="C342">
        <f t="shared" si="6"/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v>343</v>
      </c>
      <c r="C343">
        <f t="shared" si="6"/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v>344</v>
      </c>
      <c r="C344">
        <f t="shared" si="6"/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v>345</v>
      </c>
      <c r="C345">
        <f t="shared" si="6"/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 x14ac:dyDescent="0.25">
      <c r="A346">
        <v>346</v>
      </c>
      <c r="C346">
        <f t="shared" si="6"/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</row>
    <row r="347" spans="1:13" x14ac:dyDescent="0.25">
      <c r="A347">
        <v>347</v>
      </c>
      <c r="C347">
        <f t="shared" si="6"/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 x14ac:dyDescent="0.25">
      <c r="A348">
        <v>348</v>
      </c>
      <c r="C348">
        <f t="shared" si="6"/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 x14ac:dyDescent="0.25">
      <c r="A349">
        <v>349</v>
      </c>
      <c r="C349">
        <f t="shared" si="6"/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</row>
    <row r="350" spans="1:13" x14ac:dyDescent="0.25">
      <c r="A350">
        <v>350</v>
      </c>
      <c r="C350">
        <f t="shared" si="6"/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v>351</v>
      </c>
      <c r="C351">
        <f t="shared" si="6"/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v>352</v>
      </c>
      <c r="C352">
        <f t="shared" si="6"/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</row>
    <row r="353" spans="1:13" x14ac:dyDescent="0.25">
      <c r="A353">
        <v>353</v>
      </c>
      <c r="C353">
        <f t="shared" si="6"/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v>354</v>
      </c>
      <c r="C354">
        <f t="shared" si="6"/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v>355</v>
      </c>
      <c r="C355">
        <f t="shared" si="6"/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v>356</v>
      </c>
      <c r="C356">
        <f t="shared" si="6"/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v>357</v>
      </c>
      <c r="C357">
        <f t="shared" si="6"/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 x14ac:dyDescent="0.25">
      <c r="A358">
        <v>358</v>
      </c>
      <c r="C358">
        <f t="shared" si="6"/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</row>
    <row r="359" spans="1:13" x14ac:dyDescent="0.25">
      <c r="A359">
        <v>359</v>
      </c>
      <c r="C359">
        <f t="shared" si="6"/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 x14ac:dyDescent="0.25">
      <c r="A360">
        <v>360</v>
      </c>
      <c r="C360">
        <f t="shared" si="6"/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 x14ac:dyDescent="0.25">
      <c r="A361">
        <v>361</v>
      </c>
      <c r="C361">
        <f t="shared" si="6"/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v>362</v>
      </c>
      <c r="C362">
        <f t="shared" si="6"/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 x14ac:dyDescent="0.25">
      <c r="A363">
        <v>363</v>
      </c>
      <c r="C363">
        <f t="shared" si="6"/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</row>
    <row r="364" spans="1:13" x14ac:dyDescent="0.25">
      <c r="A364">
        <v>364</v>
      </c>
      <c r="C364">
        <f t="shared" si="6"/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</row>
    <row r="365" spans="1:13" x14ac:dyDescent="0.25">
      <c r="A365">
        <v>365</v>
      </c>
      <c r="C365">
        <f t="shared" si="6"/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v>366</v>
      </c>
      <c r="C366">
        <f t="shared" si="6"/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v>367</v>
      </c>
      <c r="C367">
        <f t="shared" si="6"/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</row>
    <row r="368" spans="1:13" x14ac:dyDescent="0.25">
      <c r="A368">
        <v>368</v>
      </c>
      <c r="C368">
        <f t="shared" si="6"/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</row>
    <row r="369" spans="1:13" x14ac:dyDescent="0.25">
      <c r="A369">
        <v>369</v>
      </c>
      <c r="C369">
        <f t="shared" si="6"/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</row>
    <row r="370" spans="1:13" x14ac:dyDescent="0.25">
      <c r="A370">
        <v>370</v>
      </c>
      <c r="C370">
        <f t="shared" si="6"/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</row>
    <row r="371" spans="1:13" x14ac:dyDescent="0.25">
      <c r="A371">
        <v>371</v>
      </c>
      <c r="C371">
        <f t="shared" si="6"/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</row>
    <row r="372" spans="1:13" x14ac:dyDescent="0.25">
      <c r="A372">
        <v>372</v>
      </c>
      <c r="C372">
        <f t="shared" si="6"/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</row>
    <row r="373" spans="1:13" x14ac:dyDescent="0.25">
      <c r="A373">
        <v>373</v>
      </c>
      <c r="B373">
        <f>C373-C414</f>
        <v>0</v>
      </c>
      <c r="C373">
        <f t="shared" si="6"/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</row>
    <row r="374" spans="1:13" x14ac:dyDescent="0.25">
      <c r="A374">
        <v>374</v>
      </c>
      <c r="B374">
        <f t="shared" ref="B374:B381" si="7">C374-C415</f>
        <v>0</v>
      </c>
      <c r="C374">
        <f t="shared" si="6"/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</row>
    <row r="375" spans="1:13" x14ac:dyDescent="0.25">
      <c r="A375">
        <v>375</v>
      </c>
      <c r="B375">
        <f t="shared" si="7"/>
        <v>0</v>
      </c>
      <c r="C375">
        <f t="shared" si="6"/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</row>
    <row r="376" spans="1:13" x14ac:dyDescent="0.25">
      <c r="A376">
        <v>376</v>
      </c>
      <c r="B376">
        <f t="shared" si="7"/>
        <v>0</v>
      </c>
      <c r="C376">
        <f t="shared" si="6"/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</row>
    <row r="377" spans="1:13" x14ac:dyDescent="0.25">
      <c r="A377">
        <v>377</v>
      </c>
      <c r="B377">
        <f t="shared" si="7"/>
        <v>0</v>
      </c>
      <c r="C377">
        <f t="shared" si="6"/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</row>
    <row r="378" spans="1:13" x14ac:dyDescent="0.25">
      <c r="A378">
        <v>378</v>
      </c>
      <c r="B378">
        <f t="shared" si="7"/>
        <v>0</v>
      </c>
      <c r="C378">
        <f t="shared" si="6"/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</row>
    <row r="379" spans="1:13" x14ac:dyDescent="0.25">
      <c r="A379">
        <v>379</v>
      </c>
      <c r="B379">
        <f t="shared" si="7"/>
        <v>0</v>
      </c>
      <c r="C379">
        <f t="shared" si="6"/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</row>
    <row r="380" spans="1:13" x14ac:dyDescent="0.25">
      <c r="A380">
        <v>380</v>
      </c>
      <c r="B380">
        <f t="shared" si="7"/>
        <v>0</v>
      </c>
      <c r="C380">
        <f t="shared" si="6"/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</row>
    <row r="381" spans="1:13" x14ac:dyDescent="0.25">
      <c r="A381">
        <v>381</v>
      </c>
      <c r="B381">
        <f t="shared" si="7"/>
        <v>0</v>
      </c>
      <c r="C381">
        <f t="shared" si="6"/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</row>
    <row r="382" spans="1:13" x14ac:dyDescent="0.25">
      <c r="A382">
        <v>382</v>
      </c>
      <c r="B382">
        <f>C382-C424</f>
        <v>0</v>
      </c>
      <c r="C382">
        <f t="shared" si="6"/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</row>
    <row r="383" spans="1:13" x14ac:dyDescent="0.25">
      <c r="A383">
        <v>383</v>
      </c>
      <c r="B383">
        <f t="shared" ref="B383:B405" si="8">C383-C425</f>
        <v>0</v>
      </c>
      <c r="C383">
        <f t="shared" si="6"/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</row>
    <row r="384" spans="1:13" x14ac:dyDescent="0.25">
      <c r="A384">
        <v>384</v>
      </c>
      <c r="B384">
        <f t="shared" si="8"/>
        <v>0</v>
      </c>
      <c r="C384">
        <f t="shared" si="6"/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</row>
    <row r="385" spans="1:13" x14ac:dyDescent="0.25">
      <c r="A385">
        <v>385</v>
      </c>
      <c r="B385">
        <f t="shared" si="8"/>
        <v>0</v>
      </c>
      <c r="C385">
        <f t="shared" si="6"/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</row>
    <row r="386" spans="1:13" x14ac:dyDescent="0.25">
      <c r="A386">
        <v>386</v>
      </c>
      <c r="B386">
        <f t="shared" si="8"/>
        <v>0</v>
      </c>
      <c r="C386">
        <f t="shared" ref="C386:C449" si="9">ROUND(SUM(D386:M386),0)</f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</row>
    <row r="387" spans="1:13" x14ac:dyDescent="0.25">
      <c r="A387">
        <v>387</v>
      </c>
      <c r="B387">
        <f t="shared" si="8"/>
        <v>0</v>
      </c>
      <c r="C387">
        <f t="shared" si="9"/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</row>
    <row r="388" spans="1:13" x14ac:dyDescent="0.25">
      <c r="A388">
        <v>388</v>
      </c>
      <c r="B388">
        <f t="shared" si="8"/>
        <v>0</v>
      </c>
      <c r="C388">
        <f t="shared" si="9"/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v>389</v>
      </c>
      <c r="B389">
        <f t="shared" si="8"/>
        <v>0</v>
      </c>
      <c r="C389">
        <f t="shared" si="9"/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</row>
    <row r="390" spans="1:13" x14ac:dyDescent="0.25">
      <c r="A390">
        <v>390</v>
      </c>
      <c r="B390">
        <f t="shared" si="8"/>
        <v>0</v>
      </c>
      <c r="C390">
        <f t="shared" si="9"/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</row>
    <row r="391" spans="1:13" x14ac:dyDescent="0.25">
      <c r="A391">
        <v>391</v>
      </c>
      <c r="B391">
        <f t="shared" si="8"/>
        <v>0</v>
      </c>
      <c r="C391">
        <f t="shared" si="9"/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</row>
    <row r="392" spans="1:13" x14ac:dyDescent="0.25">
      <c r="A392">
        <v>392</v>
      </c>
      <c r="B392">
        <f t="shared" si="8"/>
        <v>0</v>
      </c>
      <c r="C392">
        <f t="shared" si="9"/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</row>
    <row r="393" spans="1:13" x14ac:dyDescent="0.25">
      <c r="A393">
        <v>393</v>
      </c>
      <c r="B393">
        <f t="shared" si="8"/>
        <v>0</v>
      </c>
      <c r="C393">
        <f t="shared" si="9"/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</row>
    <row r="394" spans="1:13" x14ac:dyDescent="0.25">
      <c r="A394">
        <v>394</v>
      </c>
      <c r="B394">
        <f t="shared" si="8"/>
        <v>0</v>
      </c>
      <c r="C394">
        <f t="shared" si="9"/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</row>
    <row r="395" spans="1:13" x14ac:dyDescent="0.25">
      <c r="A395">
        <v>395</v>
      </c>
      <c r="B395">
        <f t="shared" si="8"/>
        <v>0</v>
      </c>
      <c r="C395">
        <f t="shared" si="9"/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</row>
    <row r="396" spans="1:13" x14ac:dyDescent="0.25">
      <c r="A396">
        <v>396</v>
      </c>
      <c r="B396">
        <f t="shared" si="8"/>
        <v>0</v>
      </c>
      <c r="C396">
        <f t="shared" si="9"/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</row>
    <row r="397" spans="1:13" x14ac:dyDescent="0.25">
      <c r="A397">
        <v>397</v>
      </c>
      <c r="B397">
        <f t="shared" si="8"/>
        <v>0</v>
      </c>
      <c r="C397">
        <f t="shared" si="9"/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</row>
    <row r="398" spans="1:13" x14ac:dyDescent="0.25">
      <c r="A398">
        <v>398</v>
      </c>
      <c r="B398">
        <f t="shared" si="8"/>
        <v>0</v>
      </c>
      <c r="C398">
        <f t="shared" si="9"/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</row>
    <row r="399" spans="1:13" x14ac:dyDescent="0.25">
      <c r="A399">
        <v>399</v>
      </c>
      <c r="B399">
        <f t="shared" si="8"/>
        <v>0</v>
      </c>
      <c r="C399">
        <f t="shared" si="9"/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</row>
    <row r="400" spans="1:13" x14ac:dyDescent="0.25">
      <c r="A400">
        <v>400</v>
      </c>
      <c r="B400">
        <f t="shared" si="8"/>
        <v>0</v>
      </c>
      <c r="C400">
        <f t="shared" si="9"/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</row>
    <row r="401" spans="1:13" x14ac:dyDescent="0.25">
      <c r="A401">
        <v>401</v>
      </c>
      <c r="B401">
        <f t="shared" si="8"/>
        <v>0</v>
      </c>
      <c r="C401">
        <f t="shared" si="9"/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</row>
    <row r="402" spans="1:13" x14ac:dyDescent="0.25">
      <c r="A402">
        <v>402</v>
      </c>
      <c r="B402">
        <f t="shared" si="8"/>
        <v>0</v>
      </c>
      <c r="C402">
        <f t="shared" si="9"/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</row>
    <row r="403" spans="1:13" x14ac:dyDescent="0.25">
      <c r="A403">
        <v>403</v>
      </c>
      <c r="B403">
        <f t="shared" si="8"/>
        <v>0</v>
      </c>
      <c r="C403">
        <f t="shared" si="9"/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</row>
    <row r="404" spans="1:13" x14ac:dyDescent="0.25">
      <c r="A404">
        <v>404</v>
      </c>
      <c r="B404">
        <f t="shared" si="8"/>
        <v>0</v>
      </c>
      <c r="C404">
        <f t="shared" si="9"/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</row>
    <row r="405" spans="1:13" x14ac:dyDescent="0.25">
      <c r="A405">
        <v>405</v>
      </c>
      <c r="B405">
        <f t="shared" si="8"/>
        <v>0</v>
      </c>
      <c r="C405">
        <f t="shared" si="9"/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</row>
    <row r="406" spans="1:13" x14ac:dyDescent="0.25">
      <c r="A406">
        <v>406</v>
      </c>
      <c r="B406">
        <f>C406-C449</f>
        <v>0</v>
      </c>
      <c r="C406">
        <f t="shared" si="9"/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</row>
    <row r="407" spans="1:13" x14ac:dyDescent="0.25">
      <c r="A407">
        <v>407</v>
      </c>
      <c r="B407">
        <f t="shared" ref="B407:B413" si="10">C407-C450</f>
        <v>0</v>
      </c>
      <c r="C407">
        <f t="shared" si="9"/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</row>
    <row r="408" spans="1:13" x14ac:dyDescent="0.25">
      <c r="A408">
        <v>408</v>
      </c>
      <c r="B408">
        <f t="shared" si="10"/>
        <v>0</v>
      </c>
      <c r="C408">
        <f t="shared" si="9"/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</row>
    <row r="409" spans="1:13" x14ac:dyDescent="0.25">
      <c r="A409">
        <v>409</v>
      </c>
      <c r="B409">
        <f t="shared" si="10"/>
        <v>0</v>
      </c>
      <c r="C409">
        <f t="shared" si="9"/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</row>
    <row r="410" spans="1:13" x14ac:dyDescent="0.25">
      <c r="A410">
        <v>410</v>
      </c>
      <c r="B410">
        <f t="shared" si="10"/>
        <v>0</v>
      </c>
      <c r="C410">
        <f t="shared" si="9"/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</row>
    <row r="411" spans="1:13" x14ac:dyDescent="0.25">
      <c r="A411">
        <v>411</v>
      </c>
      <c r="B411">
        <f t="shared" si="10"/>
        <v>0</v>
      </c>
      <c r="C411">
        <f t="shared" si="9"/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</row>
    <row r="412" spans="1:13" x14ac:dyDescent="0.25">
      <c r="A412">
        <v>412</v>
      </c>
      <c r="B412">
        <f t="shared" si="10"/>
        <v>0</v>
      </c>
      <c r="C412">
        <f t="shared" si="9"/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</row>
    <row r="413" spans="1:13" x14ac:dyDescent="0.25">
      <c r="A413">
        <v>413</v>
      </c>
      <c r="B413">
        <f t="shared" si="10"/>
        <v>0</v>
      </c>
      <c r="C413">
        <f t="shared" si="9"/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 x14ac:dyDescent="0.25">
      <c r="A414">
        <v>414</v>
      </c>
      <c r="C414">
        <f t="shared" si="9"/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</row>
    <row r="415" spans="1:13" x14ac:dyDescent="0.25">
      <c r="A415">
        <v>415</v>
      </c>
      <c r="C415">
        <f t="shared" si="9"/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</row>
    <row r="416" spans="1:13" x14ac:dyDescent="0.25">
      <c r="A416">
        <v>416</v>
      </c>
      <c r="C416">
        <f t="shared" si="9"/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</row>
    <row r="417" spans="1:13" x14ac:dyDescent="0.25">
      <c r="A417">
        <v>417</v>
      </c>
      <c r="C417">
        <f t="shared" si="9"/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</row>
    <row r="418" spans="1:13" x14ac:dyDescent="0.25">
      <c r="A418">
        <v>418</v>
      </c>
      <c r="C418">
        <f t="shared" si="9"/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</row>
    <row r="419" spans="1:13" x14ac:dyDescent="0.25">
      <c r="A419">
        <v>419</v>
      </c>
      <c r="C419">
        <f t="shared" si="9"/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3" x14ac:dyDescent="0.25">
      <c r="A420">
        <v>420</v>
      </c>
      <c r="C420">
        <f t="shared" si="9"/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</row>
    <row r="421" spans="1:13" x14ac:dyDescent="0.25">
      <c r="A421">
        <v>421</v>
      </c>
      <c r="C421">
        <f t="shared" si="9"/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3" x14ac:dyDescent="0.25">
      <c r="A422">
        <v>422</v>
      </c>
      <c r="C422">
        <f t="shared" si="9"/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</row>
    <row r="423" spans="1:13" x14ac:dyDescent="0.25">
      <c r="A423">
        <v>423</v>
      </c>
      <c r="C423">
        <f t="shared" si="9"/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</row>
    <row r="424" spans="1:13" x14ac:dyDescent="0.25">
      <c r="A424">
        <v>424</v>
      </c>
      <c r="C424">
        <f t="shared" si="9"/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</row>
    <row r="425" spans="1:13" x14ac:dyDescent="0.25">
      <c r="A425">
        <v>425</v>
      </c>
      <c r="C425">
        <f t="shared" si="9"/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</row>
    <row r="426" spans="1:13" x14ac:dyDescent="0.25">
      <c r="A426">
        <v>426</v>
      </c>
      <c r="C426">
        <f t="shared" si="9"/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</row>
    <row r="427" spans="1:13" x14ac:dyDescent="0.25">
      <c r="A427">
        <v>427</v>
      </c>
      <c r="C427">
        <f t="shared" si="9"/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</row>
    <row r="428" spans="1:13" x14ac:dyDescent="0.25">
      <c r="A428">
        <v>428</v>
      </c>
      <c r="C428">
        <f t="shared" si="9"/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3" x14ac:dyDescent="0.25">
      <c r="A429">
        <v>429</v>
      </c>
      <c r="C429">
        <f t="shared" si="9"/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</row>
    <row r="430" spans="1:13" x14ac:dyDescent="0.25">
      <c r="A430">
        <v>430</v>
      </c>
      <c r="C430">
        <f t="shared" si="9"/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</row>
    <row r="431" spans="1:13" x14ac:dyDescent="0.25">
      <c r="A431">
        <v>431</v>
      </c>
      <c r="C431">
        <f t="shared" si="9"/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3" x14ac:dyDescent="0.25">
      <c r="A432">
        <v>432</v>
      </c>
      <c r="C432">
        <f t="shared" si="9"/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</row>
    <row r="433" spans="1:13" x14ac:dyDescent="0.25">
      <c r="A433">
        <v>433</v>
      </c>
      <c r="C433">
        <f t="shared" si="9"/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</row>
    <row r="434" spans="1:13" x14ac:dyDescent="0.25">
      <c r="A434">
        <v>434</v>
      </c>
      <c r="C434">
        <f t="shared" si="9"/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</row>
    <row r="435" spans="1:13" x14ac:dyDescent="0.25">
      <c r="A435">
        <v>435</v>
      </c>
      <c r="C435">
        <f t="shared" si="9"/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</row>
    <row r="436" spans="1:13" x14ac:dyDescent="0.25">
      <c r="A436">
        <v>436</v>
      </c>
      <c r="C436">
        <f t="shared" si="9"/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</row>
    <row r="437" spans="1:13" x14ac:dyDescent="0.25">
      <c r="A437">
        <v>437</v>
      </c>
      <c r="C437">
        <f t="shared" si="9"/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</row>
    <row r="438" spans="1:13" x14ac:dyDescent="0.25">
      <c r="A438">
        <v>438</v>
      </c>
      <c r="C438">
        <f t="shared" si="9"/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</row>
    <row r="439" spans="1:13" x14ac:dyDescent="0.25">
      <c r="A439">
        <v>439</v>
      </c>
      <c r="C439">
        <f t="shared" si="9"/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3" x14ac:dyDescent="0.25">
      <c r="A440">
        <v>440</v>
      </c>
      <c r="C440">
        <f t="shared" si="9"/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</row>
    <row r="441" spans="1:13" x14ac:dyDescent="0.25">
      <c r="A441">
        <v>441</v>
      </c>
      <c r="C441">
        <f t="shared" si="9"/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</row>
    <row r="442" spans="1:13" x14ac:dyDescent="0.25">
      <c r="A442">
        <v>442</v>
      </c>
      <c r="C442">
        <f t="shared" si="9"/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</row>
    <row r="443" spans="1:13" x14ac:dyDescent="0.25">
      <c r="A443">
        <v>443</v>
      </c>
      <c r="C443">
        <f t="shared" si="9"/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</row>
    <row r="444" spans="1:13" x14ac:dyDescent="0.25">
      <c r="A444">
        <v>444</v>
      </c>
      <c r="C444">
        <f t="shared" si="9"/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3" x14ac:dyDescent="0.25">
      <c r="A445">
        <v>445</v>
      </c>
      <c r="C445">
        <f t="shared" si="9"/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</row>
    <row r="446" spans="1:13" x14ac:dyDescent="0.25">
      <c r="A446">
        <v>446</v>
      </c>
      <c r="C446">
        <f t="shared" si="9"/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3" x14ac:dyDescent="0.25">
      <c r="A447">
        <v>447</v>
      </c>
      <c r="C447">
        <f t="shared" si="9"/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3" x14ac:dyDescent="0.25">
      <c r="A448">
        <v>448</v>
      </c>
      <c r="C448">
        <f t="shared" si="9"/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</row>
    <row r="449" spans="1:13" x14ac:dyDescent="0.25">
      <c r="A449">
        <v>449</v>
      </c>
      <c r="C449">
        <f t="shared" si="9"/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</row>
    <row r="450" spans="1:13" x14ac:dyDescent="0.25">
      <c r="A450">
        <v>450</v>
      </c>
      <c r="C450">
        <f t="shared" ref="C450:C513" si="11">ROUND(SUM(D450:M450),0)</f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</row>
    <row r="451" spans="1:13" x14ac:dyDescent="0.25">
      <c r="A451">
        <v>451</v>
      </c>
      <c r="C451">
        <f t="shared" si="11"/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3" x14ac:dyDescent="0.25">
      <c r="A452">
        <v>452</v>
      </c>
      <c r="C452">
        <f t="shared" si="11"/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</row>
    <row r="453" spans="1:13" x14ac:dyDescent="0.25">
      <c r="A453">
        <v>453</v>
      </c>
      <c r="C453">
        <f t="shared" si="11"/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</row>
    <row r="454" spans="1:13" x14ac:dyDescent="0.25">
      <c r="A454">
        <v>454</v>
      </c>
      <c r="C454">
        <f t="shared" si="11"/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3" x14ac:dyDescent="0.25">
      <c r="A455">
        <v>455</v>
      </c>
      <c r="C455">
        <f t="shared" si="11"/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</row>
    <row r="456" spans="1:13" x14ac:dyDescent="0.25">
      <c r="A456">
        <v>456</v>
      </c>
      <c r="C456">
        <f t="shared" si="11"/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</row>
    <row r="457" spans="1:13" x14ac:dyDescent="0.25">
      <c r="A457">
        <v>457</v>
      </c>
      <c r="C457">
        <f t="shared" si="11"/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Instructions</vt:lpstr>
      <vt:lpstr>Page 1</vt:lpstr>
      <vt:lpstr>Page 2</vt:lpstr>
      <vt:lpstr>Page 3</vt:lpstr>
      <vt:lpstr>Page 4</vt:lpstr>
      <vt:lpstr>Page 5</vt:lpstr>
      <vt:lpstr>719D</vt:lpstr>
      <vt:lpstr>Map</vt:lpstr>
      <vt:lpstr>CalcYear</vt:lpstr>
      <vt:lpstr>CalcMonth</vt:lpstr>
      <vt:lpstr>CalcCountYear</vt:lpstr>
      <vt:lpstr>CalcCountMonth</vt:lpstr>
      <vt:lpstr>CalcOther</vt:lpstr>
      <vt:lpstr>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Addan</dc:creator>
  <cp:lastModifiedBy>Gordon Gygi</cp:lastModifiedBy>
  <dcterms:created xsi:type="dcterms:W3CDTF">2014-05-23T01:38:20Z</dcterms:created>
  <dcterms:modified xsi:type="dcterms:W3CDTF">2026-02-03T18:18:59Z</dcterms:modified>
</cp:coreProperties>
</file>